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AA040DD-C8F6-4FFF-8980-6B3B6940D14F}" xr6:coauthVersionLast="41" xr6:coauthVersionMax="41" xr10:uidLastSave="{00000000-0000-0000-0000-000000000000}"/>
  <bookViews>
    <workbookView xWindow="-110" yWindow="-110" windowWidth="19420" windowHeight="10420" activeTab="2" xr2:uid="{00000000-000D-0000-FFFF-FFFF00000000}"/>
  </bookViews>
  <sheets>
    <sheet name="Price History" sheetId="4" r:id="rId1"/>
    <sheet name="S-L Debt" sheetId="1" r:id="rId2"/>
    <sheet name="Capital Structure" sheetId="2" r:id="rId3"/>
    <sheet name="Optima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B8" i="2"/>
  <c r="C7" i="2"/>
  <c r="D7" i="2"/>
  <c r="E7" i="2"/>
  <c r="F7" i="2"/>
  <c r="B7" i="2"/>
  <c r="C6" i="2"/>
  <c r="D6" i="2"/>
  <c r="E6" i="2"/>
  <c r="F6" i="2"/>
  <c r="B6" i="2"/>
  <c r="C4" i="2"/>
  <c r="D4" i="2"/>
  <c r="E4" i="2"/>
  <c r="F4" i="2"/>
  <c r="B4" i="2"/>
  <c r="E4" i="1"/>
  <c r="F4" i="1"/>
  <c r="G4" i="1"/>
  <c r="H4" i="1"/>
  <c r="D4" i="1"/>
  <c r="J50" i="4"/>
  <c r="I51" i="4"/>
  <c r="I52" i="4"/>
  <c r="I53" i="4"/>
  <c r="I54" i="4"/>
  <c r="I55" i="4"/>
  <c r="I56" i="4"/>
  <c r="I57" i="4"/>
  <c r="I58" i="4"/>
  <c r="I59" i="4"/>
  <c r="I60" i="4"/>
  <c r="I61" i="4"/>
  <c r="I62" i="4"/>
  <c r="J38" i="4"/>
  <c r="J26" i="4"/>
  <c r="J14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2" i="4"/>
</calcChain>
</file>

<file path=xl/sharedStrings.xml><?xml version="1.0" encoding="utf-8"?>
<sst xmlns="http://schemas.openxmlformats.org/spreadsheetml/2006/main" count="213" uniqueCount="87">
  <si>
    <t>ASX Code</t>
  </si>
  <si>
    <t>Company Name</t>
  </si>
  <si>
    <t>Date</t>
  </si>
  <si>
    <t>Close</t>
  </si>
  <si>
    <t>Volume</t>
  </si>
  <si>
    <t>Market Capitalisation($m)</t>
  </si>
  <si>
    <t>Shares on Issue</t>
  </si>
  <si>
    <t>CWN</t>
  </si>
  <si>
    <t>Crown Resorts Limited</t>
  </si>
  <si>
    <t>28/06/2019</t>
  </si>
  <si>
    <t>31/05/2019</t>
  </si>
  <si>
    <t>30/04/2019</t>
  </si>
  <si>
    <t>29/03/2019</t>
  </si>
  <si>
    <t>28/02/2019</t>
  </si>
  <si>
    <t>31/01/2019</t>
  </si>
  <si>
    <t>31/12/2018</t>
  </si>
  <si>
    <t>30/11/2018</t>
  </si>
  <si>
    <t>31/10/2018</t>
  </si>
  <si>
    <t>28/09/2018</t>
  </si>
  <si>
    <t>31/08/2018</t>
  </si>
  <si>
    <t>31/07/2018</t>
  </si>
  <si>
    <t>29/06/2018</t>
  </si>
  <si>
    <t>31/05/2018</t>
  </si>
  <si>
    <t>30/04/2018</t>
  </si>
  <si>
    <t>29/03/2018</t>
  </si>
  <si>
    <t>28/02/2018</t>
  </si>
  <si>
    <t>31/01/2018</t>
  </si>
  <si>
    <t>29/12/2017</t>
  </si>
  <si>
    <t>30/11/2017</t>
  </si>
  <si>
    <t>31/10/2017</t>
  </si>
  <si>
    <t>29/09/2017</t>
  </si>
  <si>
    <t>31/08/2017</t>
  </si>
  <si>
    <t>31/07/2017</t>
  </si>
  <si>
    <t>30/06/2017</t>
  </si>
  <si>
    <t>31/05/2017</t>
  </si>
  <si>
    <t>28/04/2017</t>
  </si>
  <si>
    <t>31/03/2017</t>
  </si>
  <si>
    <t>28/02/2017</t>
  </si>
  <si>
    <t>31/01/2017</t>
  </si>
  <si>
    <t>30/12/2016</t>
  </si>
  <si>
    <t>30/11/2016</t>
  </si>
  <si>
    <t>31/10/2016</t>
  </si>
  <si>
    <t>30/09/2016</t>
  </si>
  <si>
    <t>31/08/2016</t>
  </si>
  <si>
    <t>29/07/2016</t>
  </si>
  <si>
    <t>30/06/2016</t>
  </si>
  <si>
    <t>31/05/2016</t>
  </si>
  <si>
    <t>29/04/2016</t>
  </si>
  <si>
    <t>31/03/2016</t>
  </si>
  <si>
    <t>29/02/2016</t>
  </si>
  <si>
    <t>29/01/2016</t>
  </si>
  <si>
    <t>31/12/2015</t>
  </si>
  <si>
    <t>30/11/2015</t>
  </si>
  <si>
    <t>30/10/2015</t>
  </si>
  <si>
    <t>30/09/2015</t>
  </si>
  <si>
    <t>31/08/2015</t>
  </si>
  <si>
    <t>31/07/2015</t>
  </si>
  <si>
    <t>30/06/2015</t>
  </si>
  <si>
    <t>Equity/month</t>
    <phoneticPr fontId="1" type="noConversion"/>
  </si>
  <si>
    <t>Equity/year</t>
    <phoneticPr fontId="1" type="noConversion"/>
  </si>
  <si>
    <t>29/05/2015</t>
  </si>
  <si>
    <t>30/04/2015</t>
  </si>
  <si>
    <t>31/03/2015</t>
  </si>
  <si>
    <t>27/02/2015</t>
  </si>
  <si>
    <t>30/01/2015</t>
  </si>
  <si>
    <t>31/12/2014</t>
  </si>
  <si>
    <t>28/11/2014</t>
  </si>
  <si>
    <t>31/10/2014</t>
  </si>
  <si>
    <t>30/09/2014</t>
  </si>
  <si>
    <t>29/08/2014</t>
  </si>
  <si>
    <t>31/07/2014</t>
  </si>
  <si>
    <t>30/06/2014</t>
  </si>
  <si>
    <t>Item</t>
  </si>
  <si>
    <t>06/15</t>
  </si>
  <si>
    <t>06/16</t>
  </si>
  <si>
    <t>06/17</t>
  </si>
  <si>
    <t>06/18</t>
  </si>
  <si>
    <t>06/19</t>
  </si>
  <si>
    <t>S/T Debt</t>
  </si>
  <si>
    <t>L/T Debt</t>
  </si>
  <si>
    <t>Ratio</t>
    <phoneticPr fontId="1" type="noConversion"/>
  </si>
  <si>
    <t>D</t>
    <phoneticPr fontId="1" type="noConversion"/>
  </si>
  <si>
    <t>E</t>
    <phoneticPr fontId="1" type="noConversion"/>
  </si>
  <si>
    <t>V</t>
    <phoneticPr fontId="1" type="noConversion"/>
  </si>
  <si>
    <t>D/E</t>
    <phoneticPr fontId="1" type="noConversion"/>
  </si>
  <si>
    <t>D/V</t>
    <phoneticPr fontId="1" type="noConversion"/>
  </si>
  <si>
    <t>E/V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</si>
</sst>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##"/>
    <numFmt numFmtId="179" formatCode="&quot;$&quot;#,##0.00_);[Red]\(&quot;$&quot;#,##0.0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2" borderId="0" xfId="1" applyFont="1" applyFill="1" applyAlignment="1">
      <alignment horizontal="center"/>
    </xf>
    <xf numFmtId="0" fontId="2" fillId="0" borderId="0" xfId="1"/>
    <xf numFmtId="14" fontId="2" fillId="0" borderId="0" xfId="1" applyNumberFormat="1" applyAlignment="1">
      <alignment horizontal="center"/>
    </xf>
    <xf numFmtId="176" fontId="2" fillId="0" borderId="0" xfId="1" applyNumberFormat="1"/>
    <xf numFmtId="0" fontId="2" fillId="0" borderId="0" xfId="1" applyAlignment="1">
      <alignment horizontal="right"/>
    </xf>
    <xf numFmtId="179" fontId="2" fillId="0" borderId="0" xfId="1" applyNumberFormat="1"/>
    <xf numFmtId="14" fontId="2" fillId="3" borderId="0" xfId="1" applyNumberFormat="1" applyFill="1" applyAlignment="1">
      <alignment horizontal="center"/>
    </xf>
    <xf numFmtId="176" fontId="2" fillId="3" borderId="0" xfId="1" applyNumberFormat="1" applyFill="1"/>
    <xf numFmtId="0" fontId="2" fillId="3" borderId="0" xfId="1" applyFill="1"/>
    <xf numFmtId="179" fontId="2" fillId="3" borderId="0" xfId="1" applyNumberFormat="1" applyFill="1"/>
    <xf numFmtId="14" fontId="2" fillId="4" borderId="0" xfId="1" applyNumberFormat="1" applyFill="1" applyAlignment="1">
      <alignment horizontal="center"/>
    </xf>
    <xf numFmtId="176" fontId="2" fillId="4" borderId="0" xfId="1" applyNumberFormat="1" applyFill="1"/>
    <xf numFmtId="0" fontId="2" fillId="4" borderId="0" xfId="1" applyFill="1"/>
    <xf numFmtId="179" fontId="2" fillId="4" borderId="0" xfId="1" applyNumberFormat="1" applyFill="1"/>
    <xf numFmtId="14" fontId="2" fillId="5" borderId="0" xfId="1" applyNumberFormat="1" applyFill="1" applyAlignment="1">
      <alignment horizontal="center"/>
    </xf>
    <xf numFmtId="176" fontId="2" fillId="5" borderId="0" xfId="1" applyNumberFormat="1" applyFill="1"/>
    <xf numFmtId="0" fontId="2" fillId="5" borderId="0" xfId="1" applyFill="1"/>
    <xf numFmtId="179" fontId="2" fillId="5" borderId="0" xfId="1" applyNumberFormat="1" applyFill="1"/>
    <xf numFmtId="14" fontId="2" fillId="6" borderId="0" xfId="1" applyNumberFormat="1" applyFill="1" applyAlignment="1">
      <alignment horizontal="center"/>
    </xf>
    <xf numFmtId="176" fontId="2" fillId="6" borderId="0" xfId="1" applyNumberFormat="1" applyFill="1"/>
    <xf numFmtId="0" fontId="2" fillId="6" borderId="0" xfId="1" applyFill="1"/>
    <xf numFmtId="179" fontId="2" fillId="6" borderId="0" xfId="1" applyNumberFormat="1" applyFill="1"/>
    <xf numFmtId="0" fontId="4" fillId="0" borderId="0" xfId="0" applyFont="1" applyAlignment="1"/>
    <xf numFmtId="14" fontId="4" fillId="0" borderId="0" xfId="0" applyNumberFormat="1" applyFont="1" applyAlignment="1">
      <alignment horizontal="center"/>
    </xf>
    <xf numFmtId="176" fontId="4" fillId="0" borderId="0" xfId="0" applyNumberFormat="1" applyFont="1" applyAlignment="1"/>
    <xf numFmtId="0" fontId="3" fillId="2" borderId="0" xfId="0" applyNumberFormat="1" applyFont="1" applyFill="1" applyBorder="1" applyAlignment="1" applyProtection="1">
      <alignment horizontal="center"/>
    </xf>
    <xf numFmtId="0" fontId="4" fillId="0" borderId="0" xfId="0" applyFont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" fontId="0" fillId="0" borderId="0" xfId="0" applyNumberFormat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2" fontId="0" fillId="0" borderId="0" xfId="0" applyNumberFormat="1">
      <alignment vertical="center"/>
    </xf>
    <xf numFmtId="17" fontId="0" fillId="0" borderId="0" xfId="0" applyNumberFormat="1">
      <alignment vertical="center"/>
    </xf>
  </cellXfs>
  <cellStyles count="2">
    <cellStyle name="常规" xfId="0" builtinId="0"/>
    <cellStyle name="常规 2" xfId="1" xr:uid="{B224A006-BD25-45FA-AD6A-B2A7C294D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168-98F8-4742-8ADA-4D1817276A15}">
  <dimension ref="A1:J62"/>
  <sheetViews>
    <sheetView topLeftCell="C36" workbookViewId="0">
      <selection activeCell="J50" sqref="J50"/>
    </sheetView>
  </sheetViews>
  <sheetFormatPr defaultRowHeight="15" customHeight="1" x14ac:dyDescent="0.25"/>
  <cols>
    <col min="1" max="1" width="14.54296875" style="2" customWidth="1"/>
    <col min="2" max="2" width="27.26953125" style="2" customWidth="1"/>
    <col min="3" max="3" width="18.1796875" style="3" customWidth="1"/>
    <col min="4" max="5" width="18.1796875" style="5" customWidth="1"/>
    <col min="6" max="6" width="27.26953125" style="5" customWidth="1"/>
    <col min="7" max="7" width="18.1796875" style="5" customWidth="1"/>
    <col min="8" max="8" width="8.7265625" style="2"/>
    <col min="9" max="9" width="17.6328125" style="2" bestFit="1" customWidth="1"/>
    <col min="10" max="10" width="18.7265625" style="2" bestFit="1" customWidth="1"/>
    <col min="11" max="16384" width="8.7265625" style="2"/>
  </cols>
  <sheetData>
    <row r="1" spans="1:10" ht="1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2" t="s">
        <v>58</v>
      </c>
      <c r="J1" s="2" t="s">
        <v>59</v>
      </c>
    </row>
    <row r="2" spans="1:10" ht="15" customHeight="1" x14ac:dyDescent="0.25">
      <c r="A2" s="2" t="s">
        <v>7</v>
      </c>
      <c r="B2" s="2" t="s">
        <v>8</v>
      </c>
      <c r="C2" s="7" t="s">
        <v>9</v>
      </c>
      <c r="D2" s="8">
        <v>12.45</v>
      </c>
      <c r="E2" s="8">
        <v>37569696</v>
      </c>
      <c r="F2" s="8">
        <v>8430.6200000000008</v>
      </c>
      <c r="G2" s="8">
        <v>677158271</v>
      </c>
      <c r="H2" s="9"/>
      <c r="I2" s="10">
        <f>D2*G2</f>
        <v>8430620473.9499998</v>
      </c>
      <c r="J2" s="10">
        <f>AVERAGE(I2:I13)</f>
        <v>8545974567.415</v>
      </c>
    </row>
    <row r="3" spans="1:10" ht="15" customHeight="1" x14ac:dyDescent="0.25">
      <c r="A3" s="2" t="s">
        <v>7</v>
      </c>
      <c r="B3" s="2" t="s">
        <v>8</v>
      </c>
      <c r="C3" s="7" t="s">
        <v>10</v>
      </c>
      <c r="D3" s="8">
        <v>12.53</v>
      </c>
      <c r="E3" s="8">
        <v>29078934</v>
      </c>
      <c r="F3" s="8">
        <v>8484.7900000000009</v>
      </c>
      <c r="G3" s="8">
        <v>677158271</v>
      </c>
      <c r="H3" s="9"/>
      <c r="I3" s="10">
        <f t="shared" ref="I3:I62" si="0">D3*G3</f>
        <v>8484793135.6299992</v>
      </c>
      <c r="J3" s="9"/>
    </row>
    <row r="4" spans="1:10" ht="15" customHeight="1" x14ac:dyDescent="0.25">
      <c r="A4" s="2" t="s">
        <v>7</v>
      </c>
      <c r="B4" s="2" t="s">
        <v>8</v>
      </c>
      <c r="C4" s="7" t="s">
        <v>11</v>
      </c>
      <c r="D4" s="8">
        <v>13.29</v>
      </c>
      <c r="E4" s="8">
        <v>43819491</v>
      </c>
      <c r="F4" s="8">
        <v>8999.43</v>
      </c>
      <c r="G4" s="8">
        <v>677158271</v>
      </c>
      <c r="H4" s="9"/>
      <c r="I4" s="10">
        <f t="shared" si="0"/>
        <v>8999433421.5900002</v>
      </c>
      <c r="J4" s="9"/>
    </row>
    <row r="5" spans="1:10" ht="15" customHeight="1" x14ac:dyDescent="0.25">
      <c r="A5" s="2" t="s">
        <v>7</v>
      </c>
      <c r="B5" s="2" t="s">
        <v>8</v>
      </c>
      <c r="C5" s="7" t="s">
        <v>12</v>
      </c>
      <c r="D5" s="8">
        <v>11.51</v>
      </c>
      <c r="E5" s="8">
        <v>33406061</v>
      </c>
      <c r="F5" s="8">
        <v>7794.09</v>
      </c>
      <c r="G5" s="8">
        <v>677158271</v>
      </c>
      <c r="H5" s="9"/>
      <c r="I5" s="10">
        <f t="shared" si="0"/>
        <v>7794091699.21</v>
      </c>
      <c r="J5" s="9"/>
    </row>
    <row r="6" spans="1:10" ht="15" customHeight="1" x14ac:dyDescent="0.25">
      <c r="A6" s="2" t="s">
        <v>7</v>
      </c>
      <c r="B6" s="2" t="s">
        <v>8</v>
      </c>
      <c r="C6" s="7" t="s">
        <v>13</v>
      </c>
      <c r="D6" s="8">
        <v>11.46</v>
      </c>
      <c r="E6" s="8">
        <v>30139740</v>
      </c>
      <c r="F6" s="8">
        <v>7760.23</v>
      </c>
      <c r="G6" s="8">
        <v>677158271</v>
      </c>
      <c r="H6" s="9"/>
      <c r="I6" s="10">
        <f t="shared" si="0"/>
        <v>7760233785.6600008</v>
      </c>
      <c r="J6" s="9"/>
    </row>
    <row r="7" spans="1:10" ht="15" customHeight="1" x14ac:dyDescent="0.25">
      <c r="A7" s="2" t="s">
        <v>7</v>
      </c>
      <c r="B7" s="2" t="s">
        <v>8</v>
      </c>
      <c r="C7" s="7" t="s">
        <v>14</v>
      </c>
      <c r="D7" s="8">
        <v>11.95</v>
      </c>
      <c r="E7" s="8">
        <v>19415803</v>
      </c>
      <c r="F7" s="8">
        <v>8092.04</v>
      </c>
      <c r="G7" s="8">
        <v>677158271</v>
      </c>
      <c r="H7" s="9"/>
      <c r="I7" s="10">
        <f t="shared" si="0"/>
        <v>8092041338.4499998</v>
      </c>
      <c r="J7" s="9"/>
    </row>
    <row r="8" spans="1:10" ht="15" customHeight="1" x14ac:dyDescent="0.25">
      <c r="A8" s="2" t="s">
        <v>7</v>
      </c>
      <c r="B8" s="2" t="s">
        <v>8</v>
      </c>
      <c r="C8" s="7" t="s">
        <v>15</v>
      </c>
      <c r="D8" s="8">
        <v>11.86</v>
      </c>
      <c r="E8" s="8">
        <v>26014020</v>
      </c>
      <c r="F8" s="8">
        <v>8031.1</v>
      </c>
      <c r="G8" s="8">
        <v>677158271</v>
      </c>
      <c r="H8" s="9"/>
      <c r="I8" s="10">
        <f t="shared" si="0"/>
        <v>8031097094.0599995</v>
      </c>
      <c r="J8" s="9"/>
    </row>
    <row r="9" spans="1:10" ht="15" customHeight="1" x14ac:dyDescent="0.25">
      <c r="A9" s="2" t="s">
        <v>7</v>
      </c>
      <c r="B9" s="2" t="s">
        <v>8</v>
      </c>
      <c r="C9" s="7" t="s">
        <v>16</v>
      </c>
      <c r="D9" s="8">
        <v>11.7</v>
      </c>
      <c r="E9" s="8">
        <v>37600640</v>
      </c>
      <c r="F9" s="8">
        <v>7959.89</v>
      </c>
      <c r="G9" s="8">
        <v>680332698</v>
      </c>
      <c r="H9" s="9"/>
      <c r="I9" s="10">
        <f t="shared" si="0"/>
        <v>7959892566.5999994</v>
      </c>
      <c r="J9" s="9"/>
    </row>
    <row r="10" spans="1:10" ht="15" customHeight="1" x14ac:dyDescent="0.25">
      <c r="A10" s="2" t="s">
        <v>7</v>
      </c>
      <c r="B10" s="2" t="s">
        <v>8</v>
      </c>
      <c r="C10" s="7" t="s">
        <v>17</v>
      </c>
      <c r="D10" s="8">
        <v>12.51</v>
      </c>
      <c r="E10" s="8">
        <v>30175037</v>
      </c>
      <c r="F10" s="8">
        <v>8547.1299999999992</v>
      </c>
      <c r="G10" s="8">
        <v>683223667</v>
      </c>
      <c r="H10" s="9"/>
      <c r="I10" s="10">
        <f t="shared" si="0"/>
        <v>8547128074.1700001</v>
      </c>
      <c r="J10" s="9"/>
    </row>
    <row r="11" spans="1:10" ht="15" customHeight="1" x14ac:dyDescent="0.25">
      <c r="A11" s="2" t="s">
        <v>7</v>
      </c>
      <c r="B11" s="2" t="s">
        <v>8</v>
      </c>
      <c r="C11" s="7" t="s">
        <v>18</v>
      </c>
      <c r="D11" s="8">
        <v>13.69</v>
      </c>
      <c r="E11" s="8">
        <v>26867743</v>
      </c>
      <c r="F11" s="8">
        <v>9410.7999999999993</v>
      </c>
      <c r="G11" s="8">
        <v>687421194</v>
      </c>
      <c r="H11" s="9"/>
      <c r="I11" s="10">
        <f t="shared" si="0"/>
        <v>9410796145.8600006</v>
      </c>
      <c r="J11" s="9"/>
    </row>
    <row r="12" spans="1:10" ht="15" customHeight="1" x14ac:dyDescent="0.25">
      <c r="A12" s="2" t="s">
        <v>7</v>
      </c>
      <c r="B12" s="2" t="s">
        <v>8</v>
      </c>
      <c r="C12" s="7" t="s">
        <v>19</v>
      </c>
      <c r="D12" s="8">
        <v>14.2</v>
      </c>
      <c r="E12" s="8">
        <v>34034433</v>
      </c>
      <c r="F12" s="8">
        <v>9761.3799999999992</v>
      </c>
      <c r="G12" s="8">
        <v>687421194</v>
      </c>
      <c r="H12" s="9"/>
      <c r="I12" s="10">
        <f t="shared" si="0"/>
        <v>9761380954.7999992</v>
      </c>
      <c r="J12" s="9"/>
    </row>
    <row r="13" spans="1:10" ht="15" customHeight="1" x14ac:dyDescent="0.25">
      <c r="A13" s="2" t="s">
        <v>7</v>
      </c>
      <c r="B13" s="2" t="s">
        <v>8</v>
      </c>
      <c r="C13" s="7" t="s">
        <v>20</v>
      </c>
      <c r="D13" s="8">
        <v>13.5</v>
      </c>
      <c r="E13" s="8">
        <v>28579841</v>
      </c>
      <c r="F13" s="8">
        <v>9280.19</v>
      </c>
      <c r="G13" s="8">
        <v>687421194</v>
      </c>
      <c r="H13" s="9"/>
      <c r="I13" s="10">
        <f t="shared" si="0"/>
        <v>9280186119</v>
      </c>
      <c r="J13" s="9"/>
    </row>
    <row r="14" spans="1:10" ht="15" customHeight="1" x14ac:dyDescent="0.25">
      <c r="A14" s="2" t="s">
        <v>7</v>
      </c>
      <c r="B14" s="2" t="s">
        <v>8</v>
      </c>
      <c r="C14" s="11" t="s">
        <v>21</v>
      </c>
      <c r="D14" s="12">
        <v>13.5</v>
      </c>
      <c r="E14" s="12">
        <v>28046442</v>
      </c>
      <c r="F14" s="12">
        <v>9280.19</v>
      </c>
      <c r="G14" s="12">
        <v>687421194</v>
      </c>
      <c r="H14" s="13"/>
      <c r="I14" s="14">
        <f t="shared" si="0"/>
        <v>9280186119</v>
      </c>
      <c r="J14" s="14">
        <f>AVERAGE(I14:I24)</f>
        <v>8707972367.3981819</v>
      </c>
    </row>
    <row r="15" spans="1:10" ht="15" customHeight="1" x14ac:dyDescent="0.25">
      <c r="A15" s="2" t="s">
        <v>7</v>
      </c>
      <c r="B15" s="2" t="s">
        <v>8</v>
      </c>
      <c r="C15" s="11" t="s">
        <v>22</v>
      </c>
      <c r="D15" s="12">
        <v>13.3</v>
      </c>
      <c r="E15" s="12">
        <v>20937284</v>
      </c>
      <c r="F15" s="12">
        <v>9156.7900000000009</v>
      </c>
      <c r="G15" s="12">
        <v>688480300</v>
      </c>
      <c r="H15" s="13"/>
      <c r="I15" s="14">
        <f t="shared" si="0"/>
        <v>9156787990</v>
      </c>
      <c r="J15" s="13"/>
    </row>
    <row r="16" spans="1:10" ht="15" customHeight="1" x14ac:dyDescent="0.25">
      <c r="A16" s="2" t="s">
        <v>7</v>
      </c>
      <c r="B16" s="2" t="s">
        <v>8</v>
      </c>
      <c r="C16" s="11" t="s">
        <v>23</v>
      </c>
      <c r="D16" s="12">
        <v>12.96</v>
      </c>
      <c r="E16" s="12">
        <v>23840938</v>
      </c>
      <c r="F16" s="12">
        <v>8927.4699999999993</v>
      </c>
      <c r="G16" s="12">
        <v>688847822</v>
      </c>
      <c r="H16" s="13"/>
      <c r="I16" s="14">
        <f t="shared" si="0"/>
        <v>8927467773.1200008</v>
      </c>
      <c r="J16" s="13"/>
    </row>
    <row r="17" spans="1:10" ht="15" customHeight="1" x14ac:dyDescent="0.25">
      <c r="A17" s="2" t="s">
        <v>7</v>
      </c>
      <c r="B17" s="2" t="s">
        <v>8</v>
      </c>
      <c r="C17" s="11" t="s">
        <v>24</v>
      </c>
      <c r="D17" s="12">
        <v>12.69</v>
      </c>
      <c r="E17" s="12">
        <v>46033736</v>
      </c>
      <c r="F17" s="12">
        <v>8741.48</v>
      </c>
      <c r="G17" s="12">
        <v>688847822</v>
      </c>
      <c r="H17" s="13"/>
      <c r="I17" s="14">
        <f t="shared" si="0"/>
        <v>8741478861.1800003</v>
      </c>
      <c r="J17" s="13"/>
    </row>
    <row r="18" spans="1:10" ht="15" customHeight="1" x14ac:dyDescent="0.25">
      <c r="A18" s="2" t="s">
        <v>7</v>
      </c>
      <c r="B18" s="2" t="s">
        <v>8</v>
      </c>
      <c r="C18" s="11" t="s">
        <v>25</v>
      </c>
      <c r="D18" s="12">
        <v>13.5</v>
      </c>
      <c r="E18" s="12">
        <v>41680749</v>
      </c>
      <c r="F18" s="12">
        <v>9299.4500000000007</v>
      </c>
      <c r="G18" s="12">
        <v>688847822</v>
      </c>
      <c r="H18" s="13"/>
      <c r="I18" s="14">
        <f t="shared" si="0"/>
        <v>9299445597</v>
      </c>
      <c r="J18" s="13"/>
    </row>
    <row r="19" spans="1:10" ht="15" customHeight="1" x14ac:dyDescent="0.25">
      <c r="A19" s="2" t="s">
        <v>7</v>
      </c>
      <c r="B19" s="2" t="s">
        <v>8</v>
      </c>
      <c r="C19" s="11" t="s">
        <v>26</v>
      </c>
      <c r="D19" s="12">
        <v>13.25</v>
      </c>
      <c r="E19" s="12">
        <v>18443380</v>
      </c>
      <c r="F19" s="12">
        <v>9127.23</v>
      </c>
      <c r="G19" s="12">
        <v>688847822</v>
      </c>
      <c r="H19" s="13"/>
      <c r="I19" s="14">
        <f t="shared" si="0"/>
        <v>9127233641.5</v>
      </c>
      <c r="J19" s="13"/>
    </row>
    <row r="20" spans="1:10" ht="15" customHeight="1" x14ac:dyDescent="0.25">
      <c r="A20" s="2" t="s">
        <v>7</v>
      </c>
      <c r="B20" s="2" t="s">
        <v>8</v>
      </c>
      <c r="C20" s="11" t="s">
        <v>27</v>
      </c>
      <c r="D20" s="12">
        <v>13.02</v>
      </c>
      <c r="E20" s="12">
        <v>26846717</v>
      </c>
      <c r="F20" s="12">
        <v>8968.7999999999993</v>
      </c>
      <c r="G20" s="12">
        <v>688847822</v>
      </c>
      <c r="H20" s="13"/>
      <c r="I20" s="14">
        <f t="shared" si="0"/>
        <v>8968798642.4400005</v>
      </c>
      <c r="J20" s="13"/>
    </row>
    <row r="21" spans="1:10" ht="15" customHeight="1" x14ac:dyDescent="0.25">
      <c r="A21" s="2" t="s">
        <v>7</v>
      </c>
      <c r="B21" s="2" t="s">
        <v>8</v>
      </c>
      <c r="C21" s="11" t="s">
        <v>28</v>
      </c>
      <c r="D21" s="12">
        <v>12.35</v>
      </c>
      <c r="E21" s="12">
        <v>30773266</v>
      </c>
      <c r="F21" s="12">
        <v>8507.27</v>
      </c>
      <c r="G21" s="12">
        <v>688847822</v>
      </c>
      <c r="H21" s="13"/>
      <c r="I21" s="14">
        <f t="shared" si="0"/>
        <v>8507270601.6999998</v>
      </c>
      <c r="J21" s="13"/>
    </row>
    <row r="22" spans="1:10" ht="15" customHeight="1" x14ac:dyDescent="0.25">
      <c r="A22" s="2" t="s">
        <v>7</v>
      </c>
      <c r="B22" s="2" t="s">
        <v>8</v>
      </c>
      <c r="C22" s="11" t="s">
        <v>29</v>
      </c>
      <c r="D22" s="12">
        <v>11.61</v>
      </c>
      <c r="E22" s="12">
        <v>37138196</v>
      </c>
      <c r="F22" s="12">
        <v>7997.52</v>
      </c>
      <c r="G22" s="12">
        <v>688847822</v>
      </c>
      <c r="H22" s="13"/>
      <c r="I22" s="14">
        <f t="shared" si="0"/>
        <v>7997523213.4200001</v>
      </c>
      <c r="J22" s="13"/>
    </row>
    <row r="23" spans="1:10" ht="15" customHeight="1" x14ac:dyDescent="0.25">
      <c r="A23" s="2" t="s">
        <v>7</v>
      </c>
      <c r="B23" s="2" t="s">
        <v>8</v>
      </c>
      <c r="C23" s="11" t="s">
        <v>30</v>
      </c>
      <c r="D23" s="12">
        <v>11.31</v>
      </c>
      <c r="E23" s="12">
        <v>26718517</v>
      </c>
      <c r="F23" s="12">
        <v>7790.87</v>
      </c>
      <c r="G23" s="12">
        <v>688847822</v>
      </c>
      <c r="H23" s="13"/>
      <c r="I23" s="14">
        <f t="shared" si="0"/>
        <v>7790868866.8200006</v>
      </c>
      <c r="J23" s="13"/>
    </row>
    <row r="24" spans="1:10" ht="15" customHeight="1" x14ac:dyDescent="0.25">
      <c r="A24" s="2" t="s">
        <v>7</v>
      </c>
      <c r="B24" s="2" t="s">
        <v>8</v>
      </c>
      <c r="C24" s="11" t="s">
        <v>31</v>
      </c>
      <c r="D24" s="12">
        <v>11.6</v>
      </c>
      <c r="E24" s="12">
        <v>40567840</v>
      </c>
      <c r="F24" s="12">
        <v>7990.63</v>
      </c>
      <c r="G24" s="12">
        <v>688847822</v>
      </c>
      <c r="H24" s="13"/>
      <c r="I24" s="14">
        <f t="shared" si="0"/>
        <v>7990634735.1999998</v>
      </c>
      <c r="J24" s="13"/>
    </row>
    <row r="25" spans="1:10" ht="15" customHeight="1" x14ac:dyDescent="0.25">
      <c r="A25" s="2" t="s">
        <v>7</v>
      </c>
      <c r="B25" s="2" t="s">
        <v>8</v>
      </c>
      <c r="C25" s="11" t="s">
        <v>32</v>
      </c>
      <c r="D25" s="12">
        <v>12.72</v>
      </c>
      <c r="E25" s="12">
        <v>36289028</v>
      </c>
      <c r="F25" s="12">
        <v>8762.14</v>
      </c>
      <c r="G25" s="12">
        <v>688847822</v>
      </c>
      <c r="H25" s="13"/>
      <c r="I25" s="14">
        <f t="shared" si="0"/>
        <v>8762144295.8400002</v>
      </c>
      <c r="J25" s="13"/>
    </row>
    <row r="26" spans="1:10" ht="15" customHeight="1" x14ac:dyDescent="0.25">
      <c r="A26" s="2" t="s">
        <v>7</v>
      </c>
      <c r="B26" s="2" t="s">
        <v>8</v>
      </c>
      <c r="C26" s="15" t="s">
        <v>33</v>
      </c>
      <c r="D26" s="16">
        <v>12.28</v>
      </c>
      <c r="E26" s="16">
        <v>60319823</v>
      </c>
      <c r="F26" s="16">
        <v>8813.99</v>
      </c>
      <c r="G26" s="16">
        <v>717751924</v>
      </c>
      <c r="H26" s="17"/>
      <c r="I26" s="18">
        <f t="shared" si="0"/>
        <v>8813993626.7199993</v>
      </c>
      <c r="J26" s="18">
        <f>AVERAGE(I26:I37)</f>
        <v>8908802422.5141659</v>
      </c>
    </row>
    <row r="27" spans="1:10" ht="15" customHeight="1" x14ac:dyDescent="0.25">
      <c r="A27" s="2" t="s">
        <v>7</v>
      </c>
      <c r="B27" s="2" t="s">
        <v>8</v>
      </c>
      <c r="C27" s="15" t="s">
        <v>34</v>
      </c>
      <c r="D27" s="16">
        <v>12.95</v>
      </c>
      <c r="E27" s="16">
        <v>33094762</v>
      </c>
      <c r="F27" s="16">
        <v>9320.56</v>
      </c>
      <c r="G27" s="16">
        <v>719734185</v>
      </c>
      <c r="H27" s="17"/>
      <c r="I27" s="18">
        <f t="shared" si="0"/>
        <v>9320557695.75</v>
      </c>
      <c r="J27" s="17"/>
    </row>
    <row r="28" spans="1:10" ht="15" customHeight="1" x14ac:dyDescent="0.25">
      <c r="A28" s="2" t="s">
        <v>7</v>
      </c>
      <c r="B28" s="2" t="s">
        <v>8</v>
      </c>
      <c r="C28" s="15" t="s">
        <v>35</v>
      </c>
      <c r="D28" s="16">
        <v>12.5</v>
      </c>
      <c r="E28" s="16">
        <v>32691483</v>
      </c>
      <c r="F28" s="16">
        <v>9070.19</v>
      </c>
      <c r="G28" s="16">
        <v>725614882</v>
      </c>
      <c r="H28" s="17"/>
      <c r="I28" s="18">
        <f t="shared" si="0"/>
        <v>9070186025</v>
      </c>
      <c r="J28" s="17"/>
    </row>
    <row r="29" spans="1:10" ht="15" customHeight="1" x14ac:dyDescent="0.25">
      <c r="A29" s="2" t="s">
        <v>7</v>
      </c>
      <c r="B29" s="2" t="s">
        <v>8</v>
      </c>
      <c r="C29" s="15" t="s">
        <v>36</v>
      </c>
      <c r="D29" s="16">
        <v>11.81</v>
      </c>
      <c r="E29" s="16">
        <v>49147487</v>
      </c>
      <c r="F29" s="16">
        <v>8602.34</v>
      </c>
      <c r="G29" s="16">
        <v>728394185</v>
      </c>
      <c r="H29" s="17"/>
      <c r="I29" s="18">
        <f t="shared" si="0"/>
        <v>8602335324.8500004</v>
      </c>
      <c r="J29" s="17"/>
    </row>
    <row r="30" spans="1:10" ht="15" customHeight="1" x14ac:dyDescent="0.25">
      <c r="A30" s="2" t="s">
        <v>7</v>
      </c>
      <c r="B30" s="2" t="s">
        <v>8</v>
      </c>
      <c r="C30" s="15" t="s">
        <v>37</v>
      </c>
      <c r="D30" s="16">
        <v>12.66</v>
      </c>
      <c r="E30" s="16">
        <v>38665293</v>
      </c>
      <c r="F30" s="16">
        <v>9221.4699999999993</v>
      </c>
      <c r="G30" s="16">
        <v>728394185</v>
      </c>
      <c r="H30" s="17"/>
      <c r="I30" s="18">
        <f t="shared" si="0"/>
        <v>9221470382.1000004</v>
      </c>
      <c r="J30" s="17"/>
    </row>
    <row r="31" spans="1:10" ht="15" customHeight="1" x14ac:dyDescent="0.25">
      <c r="A31" s="2" t="s">
        <v>7</v>
      </c>
      <c r="B31" s="2" t="s">
        <v>8</v>
      </c>
      <c r="C31" s="15" t="s">
        <v>38</v>
      </c>
      <c r="D31" s="16">
        <v>11.4</v>
      </c>
      <c r="E31" s="16">
        <v>31327034</v>
      </c>
      <c r="F31" s="16">
        <v>8303.69</v>
      </c>
      <c r="G31" s="16">
        <v>728394185</v>
      </c>
      <c r="H31" s="17"/>
      <c r="I31" s="18">
        <f t="shared" si="0"/>
        <v>8303693709</v>
      </c>
      <c r="J31" s="17"/>
    </row>
    <row r="32" spans="1:10" ht="15" customHeight="1" x14ac:dyDescent="0.25">
      <c r="A32" s="2" t="s">
        <v>7</v>
      </c>
      <c r="B32" s="2" t="s">
        <v>8</v>
      </c>
      <c r="C32" s="15" t="s">
        <v>39</v>
      </c>
      <c r="D32" s="16">
        <v>11.58</v>
      </c>
      <c r="E32" s="16">
        <v>56413569</v>
      </c>
      <c r="F32" s="16">
        <v>8434.7999999999993</v>
      </c>
      <c r="G32" s="16">
        <v>728394185</v>
      </c>
      <c r="H32" s="17"/>
      <c r="I32" s="18">
        <f t="shared" si="0"/>
        <v>8434804662.3000002</v>
      </c>
      <c r="J32" s="17"/>
    </row>
    <row r="33" spans="1:10" ht="15" customHeight="1" x14ac:dyDescent="0.25">
      <c r="A33" s="2" t="s">
        <v>7</v>
      </c>
      <c r="B33" s="2" t="s">
        <v>8</v>
      </c>
      <c r="C33" s="15" t="s">
        <v>40</v>
      </c>
      <c r="D33" s="16">
        <v>11.74</v>
      </c>
      <c r="E33" s="16">
        <v>55232331</v>
      </c>
      <c r="F33" s="16">
        <v>8551.35</v>
      </c>
      <c r="G33" s="16">
        <v>728394185</v>
      </c>
      <c r="H33" s="17"/>
      <c r="I33" s="18">
        <f t="shared" si="0"/>
        <v>8551347731.9000006</v>
      </c>
      <c r="J33" s="17"/>
    </row>
    <row r="34" spans="1:10" ht="15" customHeight="1" x14ac:dyDescent="0.25">
      <c r="A34" s="2" t="s">
        <v>7</v>
      </c>
      <c r="B34" s="2" t="s">
        <v>8</v>
      </c>
      <c r="C34" s="15" t="s">
        <v>41</v>
      </c>
      <c r="D34" s="16">
        <v>10.89</v>
      </c>
      <c r="E34" s="16">
        <v>81295651</v>
      </c>
      <c r="F34" s="16">
        <v>7932.21</v>
      </c>
      <c r="G34" s="16">
        <v>728394185</v>
      </c>
      <c r="H34" s="17"/>
      <c r="I34" s="18">
        <f t="shared" si="0"/>
        <v>7932212674.6500006</v>
      </c>
      <c r="J34" s="17"/>
    </row>
    <row r="35" spans="1:10" ht="15" customHeight="1" x14ac:dyDescent="0.25">
      <c r="A35" s="2" t="s">
        <v>7</v>
      </c>
      <c r="B35" s="2" t="s">
        <v>8</v>
      </c>
      <c r="C35" s="15" t="s">
        <v>42</v>
      </c>
      <c r="D35" s="16">
        <v>13.11</v>
      </c>
      <c r="E35" s="16">
        <v>33803890</v>
      </c>
      <c r="F35" s="16">
        <v>9549.25</v>
      </c>
      <c r="G35" s="16">
        <v>728394185</v>
      </c>
      <c r="H35" s="17"/>
      <c r="I35" s="18">
        <f t="shared" si="0"/>
        <v>9549247765.3500004</v>
      </c>
      <c r="J35" s="17"/>
    </row>
    <row r="36" spans="1:10" ht="15" customHeight="1" x14ac:dyDescent="0.25">
      <c r="A36" s="2" t="s">
        <v>7</v>
      </c>
      <c r="B36" s="2" t="s">
        <v>8</v>
      </c>
      <c r="C36" s="15" t="s">
        <v>43</v>
      </c>
      <c r="D36" s="16">
        <v>13.13</v>
      </c>
      <c r="E36" s="16">
        <v>23620848</v>
      </c>
      <c r="F36" s="16">
        <v>9563.82</v>
      </c>
      <c r="G36" s="16">
        <v>728394185</v>
      </c>
      <c r="H36" s="17"/>
      <c r="I36" s="18">
        <f t="shared" si="0"/>
        <v>9563815649.0500011</v>
      </c>
      <c r="J36" s="17"/>
    </row>
    <row r="37" spans="1:10" ht="15" customHeight="1" x14ac:dyDescent="0.25">
      <c r="A37" s="2" t="s">
        <v>7</v>
      </c>
      <c r="B37" s="2" t="s">
        <v>8</v>
      </c>
      <c r="C37" s="15" t="s">
        <v>44</v>
      </c>
      <c r="D37" s="16">
        <v>13.1</v>
      </c>
      <c r="E37" s="16">
        <v>20494076</v>
      </c>
      <c r="F37" s="16">
        <v>9541.9599999999991</v>
      </c>
      <c r="G37" s="16">
        <v>728394185</v>
      </c>
      <c r="H37" s="17"/>
      <c r="I37" s="18">
        <f t="shared" si="0"/>
        <v>9541963823.5</v>
      </c>
      <c r="J37" s="17"/>
    </row>
    <row r="38" spans="1:10" ht="15" customHeight="1" x14ac:dyDescent="0.25">
      <c r="A38" s="2" t="s">
        <v>7</v>
      </c>
      <c r="B38" s="2" t="s">
        <v>8</v>
      </c>
      <c r="C38" s="19" t="s">
        <v>45</v>
      </c>
      <c r="D38" s="20">
        <v>12.61</v>
      </c>
      <c r="E38" s="20">
        <v>35784439</v>
      </c>
      <c r="F38" s="20">
        <v>9185.0499999999993</v>
      </c>
      <c r="G38" s="20">
        <v>728394185</v>
      </c>
      <c r="H38" s="21"/>
      <c r="I38" s="22">
        <f t="shared" si="0"/>
        <v>9185050672.8500004</v>
      </c>
      <c r="J38" s="22">
        <f>AVERAGE(I38:I49)</f>
        <v>8703096520.4416656</v>
      </c>
    </row>
    <row r="39" spans="1:10" ht="15" customHeight="1" x14ac:dyDescent="0.25">
      <c r="A39" s="2" t="s">
        <v>7</v>
      </c>
      <c r="B39" s="2" t="s">
        <v>8</v>
      </c>
      <c r="C39" s="19" t="s">
        <v>46</v>
      </c>
      <c r="D39" s="20">
        <v>12.04</v>
      </c>
      <c r="E39" s="20">
        <v>28292166</v>
      </c>
      <c r="F39" s="20">
        <v>8769.8700000000008</v>
      </c>
      <c r="G39" s="20">
        <v>728394185</v>
      </c>
      <c r="H39" s="21"/>
      <c r="I39" s="22">
        <f t="shared" si="0"/>
        <v>8769865987.3999996</v>
      </c>
      <c r="J39" s="21"/>
    </row>
    <row r="40" spans="1:10" ht="15" customHeight="1" x14ac:dyDescent="0.25">
      <c r="A40" s="2" t="s">
        <v>7</v>
      </c>
      <c r="B40" s="2" t="s">
        <v>8</v>
      </c>
      <c r="C40" s="19" t="s">
        <v>47</v>
      </c>
      <c r="D40" s="20">
        <v>11.81</v>
      </c>
      <c r="E40" s="20">
        <v>29696428</v>
      </c>
      <c r="F40" s="20">
        <v>8602.34</v>
      </c>
      <c r="G40" s="20">
        <v>728394185</v>
      </c>
      <c r="H40" s="21"/>
      <c r="I40" s="22">
        <f t="shared" si="0"/>
        <v>8602335324.8500004</v>
      </c>
      <c r="J40" s="21"/>
    </row>
    <row r="41" spans="1:10" ht="15" customHeight="1" x14ac:dyDescent="0.25">
      <c r="A41" s="2" t="s">
        <v>7</v>
      </c>
      <c r="B41" s="2" t="s">
        <v>8</v>
      </c>
      <c r="C41" s="19" t="s">
        <v>48</v>
      </c>
      <c r="D41" s="20">
        <v>12.46</v>
      </c>
      <c r="E41" s="20">
        <v>34532276</v>
      </c>
      <c r="F41" s="20">
        <v>9075.7900000000009</v>
      </c>
      <c r="G41" s="20">
        <v>728394185</v>
      </c>
      <c r="H41" s="21"/>
      <c r="I41" s="22">
        <f t="shared" si="0"/>
        <v>9075791545.1000004</v>
      </c>
      <c r="J41" s="21"/>
    </row>
    <row r="42" spans="1:10" ht="15" customHeight="1" x14ac:dyDescent="0.25">
      <c r="A42" s="2" t="s">
        <v>7</v>
      </c>
      <c r="B42" s="2" t="s">
        <v>8</v>
      </c>
      <c r="C42" s="19" t="s">
        <v>49</v>
      </c>
      <c r="D42" s="20">
        <v>11.62</v>
      </c>
      <c r="E42" s="20">
        <v>29595556</v>
      </c>
      <c r="F42" s="20">
        <v>8463.94</v>
      </c>
      <c r="G42" s="20">
        <v>728394185</v>
      </c>
      <c r="H42" s="21"/>
      <c r="I42" s="22">
        <f t="shared" si="0"/>
        <v>8463940429.6999998</v>
      </c>
      <c r="J42" s="21"/>
    </row>
    <row r="43" spans="1:10" ht="15" customHeight="1" x14ac:dyDescent="0.25">
      <c r="A43" s="2" t="s">
        <v>7</v>
      </c>
      <c r="B43" s="2" t="s">
        <v>8</v>
      </c>
      <c r="C43" s="19" t="s">
        <v>50</v>
      </c>
      <c r="D43" s="20">
        <v>12.27</v>
      </c>
      <c r="E43" s="20">
        <v>26700016</v>
      </c>
      <c r="F43" s="20">
        <v>8937.4</v>
      </c>
      <c r="G43" s="20">
        <v>728394185</v>
      </c>
      <c r="H43" s="21"/>
      <c r="I43" s="22">
        <f t="shared" si="0"/>
        <v>8937396649.9499989</v>
      </c>
      <c r="J43" s="21"/>
    </row>
    <row r="44" spans="1:10" ht="15" customHeight="1" x14ac:dyDescent="0.25">
      <c r="A44" s="2" t="s">
        <v>7</v>
      </c>
      <c r="B44" s="2" t="s">
        <v>8</v>
      </c>
      <c r="C44" s="19" t="s">
        <v>51</v>
      </c>
      <c r="D44" s="20">
        <v>12.5</v>
      </c>
      <c r="E44" s="20">
        <v>43867985</v>
      </c>
      <c r="F44" s="20">
        <v>9104.93</v>
      </c>
      <c r="G44" s="20">
        <v>728394185</v>
      </c>
      <c r="H44" s="21"/>
      <c r="I44" s="22">
        <f t="shared" si="0"/>
        <v>9104927312.5</v>
      </c>
      <c r="J44" s="21"/>
    </row>
    <row r="45" spans="1:10" ht="15" customHeight="1" x14ac:dyDescent="0.25">
      <c r="A45" s="2" t="s">
        <v>7</v>
      </c>
      <c r="B45" s="2" t="s">
        <v>8</v>
      </c>
      <c r="C45" s="19" t="s">
        <v>52</v>
      </c>
      <c r="D45" s="20">
        <v>11.64</v>
      </c>
      <c r="E45" s="20">
        <v>36790879</v>
      </c>
      <c r="F45" s="20">
        <v>8478.51</v>
      </c>
      <c r="G45" s="20">
        <v>728394185</v>
      </c>
      <c r="H45" s="21"/>
      <c r="I45" s="22">
        <f t="shared" si="0"/>
        <v>8478508313.4000006</v>
      </c>
      <c r="J45" s="21"/>
    </row>
    <row r="46" spans="1:10" ht="15" customHeight="1" x14ac:dyDescent="0.25">
      <c r="A46" s="2" t="s">
        <v>7</v>
      </c>
      <c r="B46" s="2" t="s">
        <v>8</v>
      </c>
      <c r="C46" s="19" t="s">
        <v>53</v>
      </c>
      <c r="D46" s="20">
        <v>11.46</v>
      </c>
      <c r="E46" s="20">
        <v>53495005</v>
      </c>
      <c r="F46" s="20">
        <v>8347.4</v>
      </c>
      <c r="G46" s="20">
        <v>728394185</v>
      </c>
      <c r="H46" s="21"/>
      <c r="I46" s="22">
        <f t="shared" si="0"/>
        <v>8347397360.1000004</v>
      </c>
      <c r="J46" s="21"/>
    </row>
    <row r="47" spans="1:10" ht="15" customHeight="1" x14ac:dyDescent="0.25">
      <c r="A47" s="2" t="s">
        <v>7</v>
      </c>
      <c r="B47" s="2" t="s">
        <v>8</v>
      </c>
      <c r="C47" s="19" t="s">
        <v>54</v>
      </c>
      <c r="D47" s="20">
        <v>9.9</v>
      </c>
      <c r="E47" s="20">
        <v>50185691</v>
      </c>
      <c r="F47" s="20">
        <v>7211.1</v>
      </c>
      <c r="G47" s="20">
        <v>728394185</v>
      </c>
      <c r="H47" s="21"/>
      <c r="I47" s="22">
        <f t="shared" si="0"/>
        <v>7211102431.5</v>
      </c>
      <c r="J47" s="21"/>
    </row>
    <row r="48" spans="1:10" ht="15" customHeight="1" x14ac:dyDescent="0.25">
      <c r="A48" s="2" t="s">
        <v>7</v>
      </c>
      <c r="B48" s="2" t="s">
        <v>8</v>
      </c>
      <c r="C48" s="19" t="s">
        <v>55</v>
      </c>
      <c r="D48" s="20">
        <v>11.44</v>
      </c>
      <c r="E48" s="20">
        <v>50330674</v>
      </c>
      <c r="F48" s="20">
        <v>8332.83</v>
      </c>
      <c r="G48" s="20">
        <v>728394185</v>
      </c>
      <c r="H48" s="21"/>
      <c r="I48" s="22">
        <f t="shared" si="0"/>
        <v>8332829476.3999996</v>
      </c>
      <c r="J48" s="21"/>
    </row>
    <row r="49" spans="1:10" ht="15" customHeight="1" x14ac:dyDescent="0.25">
      <c r="A49" s="2" t="s">
        <v>7</v>
      </c>
      <c r="B49" s="2" t="s">
        <v>8</v>
      </c>
      <c r="C49" s="19" t="s">
        <v>56</v>
      </c>
      <c r="D49" s="20">
        <v>13.63</v>
      </c>
      <c r="E49" s="20">
        <v>35417956</v>
      </c>
      <c r="F49" s="20">
        <v>9928.01</v>
      </c>
      <c r="G49" s="20">
        <v>728394185</v>
      </c>
      <c r="H49" s="21"/>
      <c r="I49" s="22">
        <f t="shared" si="0"/>
        <v>9928012741.5500011</v>
      </c>
      <c r="J49" s="21"/>
    </row>
    <row r="50" spans="1:10" ht="15" customHeight="1" x14ac:dyDescent="0.25">
      <c r="A50" s="2" t="s">
        <v>7</v>
      </c>
      <c r="B50" s="2" t="s">
        <v>8</v>
      </c>
      <c r="C50" s="3" t="s">
        <v>57</v>
      </c>
      <c r="D50" s="4">
        <v>12.2</v>
      </c>
      <c r="E50" s="4">
        <v>37681139</v>
      </c>
      <c r="F50" s="4">
        <v>8886.41</v>
      </c>
      <c r="G50" s="4">
        <v>728394185</v>
      </c>
      <c r="I50" s="6">
        <f t="shared" si="0"/>
        <v>8886409057</v>
      </c>
      <c r="J50" s="6">
        <f>AVERAGE(I50:I62)</f>
        <v>10261393156.992308</v>
      </c>
    </row>
    <row r="51" spans="1:10" ht="15" customHeight="1" x14ac:dyDescent="0.25">
      <c r="A51" s="23" t="s">
        <v>7</v>
      </c>
      <c r="B51" s="23" t="s">
        <v>8</v>
      </c>
      <c r="C51" s="24" t="s">
        <v>60</v>
      </c>
      <c r="D51" s="25">
        <v>13.09</v>
      </c>
      <c r="E51" s="25">
        <v>35145259</v>
      </c>
      <c r="F51" s="25">
        <v>9534.68</v>
      </c>
      <c r="G51" s="25">
        <v>728394185</v>
      </c>
      <c r="I51" s="6">
        <f t="shared" si="0"/>
        <v>9534679881.6499996</v>
      </c>
    </row>
    <row r="52" spans="1:10" ht="15" customHeight="1" x14ac:dyDescent="0.25">
      <c r="A52" s="23" t="s">
        <v>7</v>
      </c>
      <c r="B52" s="23" t="s">
        <v>8</v>
      </c>
      <c r="C52" s="24" t="s">
        <v>61</v>
      </c>
      <c r="D52" s="25">
        <v>13.01</v>
      </c>
      <c r="E52" s="25">
        <v>37762121</v>
      </c>
      <c r="F52" s="25">
        <v>9476.41</v>
      </c>
      <c r="G52" s="25">
        <v>728394185</v>
      </c>
      <c r="I52" s="6">
        <f t="shared" si="0"/>
        <v>9476408346.8500004</v>
      </c>
    </row>
    <row r="53" spans="1:10" ht="15" customHeight="1" x14ac:dyDescent="0.25">
      <c r="A53" s="23" t="s">
        <v>7</v>
      </c>
      <c r="B53" s="23" t="s">
        <v>8</v>
      </c>
      <c r="C53" s="24" t="s">
        <v>62</v>
      </c>
      <c r="D53" s="25">
        <v>13.37</v>
      </c>
      <c r="E53" s="25">
        <v>47240413</v>
      </c>
      <c r="F53" s="25">
        <v>9738.6299999999992</v>
      </c>
      <c r="G53" s="25">
        <v>728394185</v>
      </c>
      <c r="I53" s="6">
        <f t="shared" si="0"/>
        <v>9738630253.4499989</v>
      </c>
    </row>
    <row r="54" spans="1:10" ht="15" customHeight="1" x14ac:dyDescent="0.25">
      <c r="A54" s="23" t="s">
        <v>7</v>
      </c>
      <c r="B54" s="23" t="s">
        <v>8</v>
      </c>
      <c r="C54" s="24" t="s">
        <v>63</v>
      </c>
      <c r="D54" s="25">
        <v>15.3</v>
      </c>
      <c r="E54" s="25">
        <v>43746762</v>
      </c>
      <c r="F54" s="25">
        <v>11144.43</v>
      </c>
      <c r="G54" s="25">
        <v>728394185</v>
      </c>
      <c r="I54" s="6">
        <f t="shared" si="0"/>
        <v>11144431030.5</v>
      </c>
    </row>
    <row r="55" spans="1:10" ht="15" customHeight="1" x14ac:dyDescent="0.25">
      <c r="A55" s="23" t="s">
        <v>7</v>
      </c>
      <c r="B55" s="23" t="s">
        <v>8</v>
      </c>
      <c r="C55" s="24" t="s">
        <v>64</v>
      </c>
      <c r="D55" s="25">
        <v>13.61</v>
      </c>
      <c r="E55" s="25">
        <v>35649512</v>
      </c>
      <c r="F55" s="25">
        <v>9913.44</v>
      </c>
      <c r="G55" s="25">
        <v>728394185</v>
      </c>
      <c r="I55" s="6">
        <f t="shared" si="0"/>
        <v>9913444857.8500004</v>
      </c>
    </row>
    <row r="56" spans="1:10" ht="15" customHeight="1" x14ac:dyDescent="0.25">
      <c r="A56" s="23" t="s">
        <v>7</v>
      </c>
      <c r="B56" s="23" t="s">
        <v>8</v>
      </c>
      <c r="C56" s="24" t="s">
        <v>65</v>
      </c>
      <c r="D56" s="25">
        <v>12.69</v>
      </c>
      <c r="E56" s="25">
        <v>36670247</v>
      </c>
      <c r="F56" s="25">
        <v>9243.32</v>
      </c>
      <c r="G56" s="25">
        <v>728394185</v>
      </c>
      <c r="I56" s="6">
        <f t="shared" si="0"/>
        <v>9243322207.6499996</v>
      </c>
    </row>
    <row r="57" spans="1:10" ht="15" customHeight="1" x14ac:dyDescent="0.25">
      <c r="A57" s="23" t="s">
        <v>7</v>
      </c>
      <c r="B57" s="23" t="s">
        <v>8</v>
      </c>
      <c r="C57" s="24" t="s">
        <v>66</v>
      </c>
      <c r="D57" s="25">
        <v>14.38</v>
      </c>
      <c r="E57" s="25">
        <v>26923773</v>
      </c>
      <c r="F57" s="25">
        <v>10474.31</v>
      </c>
      <c r="G57" s="25">
        <v>728394185</v>
      </c>
      <c r="I57" s="6">
        <f t="shared" si="0"/>
        <v>10474308380.300001</v>
      </c>
    </row>
    <row r="58" spans="1:10" ht="15" customHeight="1" x14ac:dyDescent="0.25">
      <c r="A58" s="23" t="s">
        <v>7</v>
      </c>
      <c r="B58" s="23" t="s">
        <v>8</v>
      </c>
      <c r="C58" s="24" t="s">
        <v>67</v>
      </c>
      <c r="D58" s="25">
        <v>14.47</v>
      </c>
      <c r="E58" s="25">
        <v>39868868</v>
      </c>
      <c r="F58" s="25">
        <v>10539.86</v>
      </c>
      <c r="G58" s="25">
        <v>728394185</v>
      </c>
      <c r="I58" s="6">
        <f t="shared" si="0"/>
        <v>10539863856.950001</v>
      </c>
    </row>
    <row r="59" spans="1:10" ht="15" customHeight="1" x14ac:dyDescent="0.25">
      <c r="A59" s="23" t="s">
        <v>7</v>
      </c>
      <c r="B59" s="23" t="s">
        <v>8</v>
      </c>
      <c r="C59" s="24" t="s">
        <v>68</v>
      </c>
      <c r="D59" s="25">
        <v>13.83</v>
      </c>
      <c r="E59" s="25">
        <v>43456938</v>
      </c>
      <c r="F59" s="25">
        <v>10073.69</v>
      </c>
      <c r="G59" s="25">
        <v>728394185</v>
      </c>
      <c r="I59" s="6">
        <f t="shared" si="0"/>
        <v>10073691578.549999</v>
      </c>
    </row>
    <row r="60" spans="1:10" ht="15" customHeight="1" x14ac:dyDescent="0.25">
      <c r="A60" s="23" t="s">
        <v>7</v>
      </c>
      <c r="B60" s="23" t="s">
        <v>8</v>
      </c>
      <c r="C60" s="24" t="s">
        <v>69</v>
      </c>
      <c r="D60" s="25">
        <v>15.8</v>
      </c>
      <c r="E60" s="25">
        <v>54257306</v>
      </c>
      <c r="F60" s="25">
        <v>11508.63</v>
      </c>
      <c r="G60" s="25">
        <v>728394185</v>
      </c>
      <c r="I60" s="6">
        <f t="shared" si="0"/>
        <v>11508628123</v>
      </c>
    </row>
    <row r="61" spans="1:10" ht="15" customHeight="1" x14ac:dyDescent="0.25">
      <c r="A61" s="23" t="s">
        <v>7</v>
      </c>
      <c r="B61" s="23" t="s">
        <v>8</v>
      </c>
      <c r="C61" s="24" t="s">
        <v>70</v>
      </c>
      <c r="D61" s="25">
        <v>16.27</v>
      </c>
      <c r="E61" s="25">
        <v>31697330</v>
      </c>
      <c r="F61" s="25">
        <v>11850.97</v>
      </c>
      <c r="G61" s="25">
        <v>728394185</v>
      </c>
      <c r="I61" s="6">
        <f t="shared" si="0"/>
        <v>11850973389.949999</v>
      </c>
    </row>
    <row r="62" spans="1:10" ht="15" customHeight="1" x14ac:dyDescent="0.25">
      <c r="A62" s="23" t="s">
        <v>7</v>
      </c>
      <c r="B62" s="23" t="s">
        <v>8</v>
      </c>
      <c r="C62" s="24" t="s">
        <v>71</v>
      </c>
      <c r="D62" s="25">
        <v>15.12</v>
      </c>
      <c r="E62" s="25">
        <v>32025607</v>
      </c>
      <c r="F62" s="25">
        <v>11013.32</v>
      </c>
      <c r="G62" s="25">
        <v>728394185</v>
      </c>
      <c r="I62" s="6">
        <f t="shared" si="0"/>
        <v>11013320077.199999</v>
      </c>
    </row>
  </sheetData>
  <phoneticPr fontId="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workbookViewId="0">
      <selection activeCell="C22" sqref="C22"/>
    </sheetView>
  </sheetViews>
  <sheetFormatPr defaultRowHeight="14" x14ac:dyDescent="0.25"/>
  <cols>
    <col min="1" max="1" width="9.1796875" bestFit="1" customWidth="1"/>
    <col min="2" max="2" width="23.26953125" bestFit="1" customWidth="1"/>
    <col min="3" max="3" width="9.26953125" bestFit="1" customWidth="1"/>
    <col min="4" max="8" width="17.90625" bestFit="1" customWidth="1"/>
  </cols>
  <sheetData>
    <row r="1" spans="1:8" ht="15" customHeight="1" x14ac:dyDescent="0.35">
      <c r="A1" s="26" t="s">
        <v>0</v>
      </c>
      <c r="B1" s="26" t="s">
        <v>1</v>
      </c>
      <c r="C1" s="26" t="s">
        <v>72</v>
      </c>
      <c r="D1" s="26" t="s">
        <v>73</v>
      </c>
      <c r="E1" s="26" t="s">
        <v>74</v>
      </c>
      <c r="F1" s="26" t="s">
        <v>75</v>
      </c>
      <c r="G1" s="26" t="s">
        <v>76</v>
      </c>
      <c r="H1" s="26" t="s">
        <v>77</v>
      </c>
    </row>
    <row r="2" spans="1:8" x14ac:dyDescent="0.25">
      <c r="A2" s="27" t="s">
        <v>7</v>
      </c>
      <c r="B2" s="27" t="s">
        <v>8</v>
      </c>
      <c r="C2" s="27" t="s">
        <v>78</v>
      </c>
      <c r="D2" s="28">
        <v>188784000</v>
      </c>
      <c r="E2" s="28">
        <v>85715000</v>
      </c>
      <c r="F2" s="28">
        <v>350109000</v>
      </c>
      <c r="G2" s="28">
        <v>25700000</v>
      </c>
      <c r="H2" s="28">
        <v>287600000</v>
      </c>
    </row>
    <row r="3" spans="1:8" ht="14.5" thickBot="1" x14ac:dyDescent="0.3">
      <c r="A3" s="27" t="s">
        <v>7</v>
      </c>
      <c r="B3" s="27" t="s">
        <v>8</v>
      </c>
      <c r="C3" s="27" t="s">
        <v>79</v>
      </c>
      <c r="D3" s="30">
        <v>2473233000</v>
      </c>
      <c r="E3" s="30">
        <v>2175611000</v>
      </c>
      <c r="F3" s="30">
        <v>1594889000</v>
      </c>
      <c r="G3" s="30">
        <v>1469100000</v>
      </c>
      <c r="H3" s="30">
        <v>791000000</v>
      </c>
    </row>
    <row r="4" spans="1:8" ht="14.5" thickTop="1" x14ac:dyDescent="0.25">
      <c r="D4" s="29">
        <f>SUM(D2:D3)</f>
        <v>2662017000</v>
      </c>
      <c r="E4" s="29">
        <f t="shared" ref="E4:H4" si="0">SUM(E2:E3)</f>
        <v>2261326000</v>
      </c>
      <c r="F4" s="29">
        <f t="shared" si="0"/>
        <v>1944998000</v>
      </c>
      <c r="G4" s="29">
        <f t="shared" si="0"/>
        <v>1494800000</v>
      </c>
      <c r="H4" s="29">
        <f t="shared" si="0"/>
        <v>1078600000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workbookViewId="0">
      <selection activeCell="B23" sqref="B23"/>
    </sheetView>
  </sheetViews>
  <sheetFormatPr defaultRowHeight="14" x14ac:dyDescent="0.25"/>
  <cols>
    <col min="1" max="1" width="6.26953125" bestFit="1" customWidth="1"/>
    <col min="2" max="2" width="15.7265625" bestFit="1" customWidth="1"/>
    <col min="3" max="5" width="18.90625" bestFit="1" customWidth="1"/>
    <col min="6" max="6" width="20" bestFit="1" customWidth="1"/>
  </cols>
  <sheetData>
    <row r="1" spans="1:6" x14ac:dyDescent="0.25">
      <c r="A1" t="s">
        <v>80</v>
      </c>
      <c r="B1" s="32">
        <v>42156</v>
      </c>
      <c r="C1" s="32">
        <v>42522</v>
      </c>
      <c r="D1" s="32">
        <v>42887</v>
      </c>
      <c r="E1" s="32">
        <v>43252</v>
      </c>
      <c r="F1" s="32">
        <v>43617</v>
      </c>
    </row>
    <row r="2" spans="1:6" x14ac:dyDescent="0.25">
      <c r="A2" t="s">
        <v>81</v>
      </c>
      <c r="B2" s="31">
        <v>2662017000</v>
      </c>
      <c r="C2" s="31">
        <v>2261326000</v>
      </c>
      <c r="D2" s="31">
        <v>1944998000</v>
      </c>
      <c r="E2" s="31">
        <v>1494800000</v>
      </c>
      <c r="F2" s="31">
        <v>1078600000</v>
      </c>
    </row>
    <row r="3" spans="1:6" x14ac:dyDescent="0.25">
      <c r="A3" t="s">
        <v>82</v>
      </c>
      <c r="B3" s="31">
        <v>10261393156.992308</v>
      </c>
      <c r="C3" s="31">
        <v>8703096520.4416656</v>
      </c>
      <c r="D3" s="31">
        <v>8908802422.5141659</v>
      </c>
      <c r="E3" s="31">
        <v>8707972367.3981819</v>
      </c>
      <c r="F3" s="31">
        <v>8545974567.415</v>
      </c>
    </row>
    <row r="4" spans="1:6" x14ac:dyDescent="0.25">
      <c r="A4" t="s">
        <v>83</v>
      </c>
      <c r="B4" s="31">
        <f>SUM(B2:B3)</f>
        <v>12923410156.992308</v>
      </c>
      <c r="C4" s="31">
        <f t="shared" ref="C4:F4" si="0">SUM(C2:C3)</f>
        <v>10964422520.441666</v>
      </c>
      <c r="D4" s="31">
        <f t="shared" si="0"/>
        <v>10853800422.514166</v>
      </c>
      <c r="E4" s="31">
        <f t="shared" si="0"/>
        <v>10202772367.398182</v>
      </c>
      <c r="F4" s="31">
        <f t="shared" si="0"/>
        <v>9624574567.4150009</v>
      </c>
    </row>
    <row r="5" spans="1:6" x14ac:dyDescent="0.25">
      <c r="B5" s="31"/>
      <c r="C5" s="31"/>
      <c r="D5" s="31"/>
      <c r="E5" s="31"/>
      <c r="F5" s="31"/>
    </row>
    <row r="6" spans="1:6" x14ac:dyDescent="0.25">
      <c r="A6" t="s">
        <v>85</v>
      </c>
      <c r="B6">
        <f>B2/B4</f>
        <v>0.20598409921700858</v>
      </c>
      <c r="C6">
        <f t="shared" ref="C6:F6" si="1">C2/C4</f>
        <v>0.20624214323956114</v>
      </c>
      <c r="D6">
        <f t="shared" si="1"/>
        <v>0.17919972030860892</v>
      </c>
      <c r="E6">
        <f t="shared" si="1"/>
        <v>0.14650919830147993</v>
      </c>
      <c r="F6">
        <f t="shared" si="1"/>
        <v>0.11206729112492023</v>
      </c>
    </row>
    <row r="7" spans="1:6" x14ac:dyDescent="0.25">
      <c r="A7" t="s">
        <v>86</v>
      </c>
      <c r="B7">
        <f>B3/B4</f>
        <v>0.79401590078299145</v>
      </c>
      <c r="C7">
        <f t="shared" ref="C7:F7" si="2">C3/C4</f>
        <v>0.79375785676043886</v>
      </c>
      <c r="D7">
        <f t="shared" si="2"/>
        <v>0.82080027969139102</v>
      </c>
      <c r="E7">
        <f t="shared" si="2"/>
        <v>0.8534908016985201</v>
      </c>
      <c r="F7">
        <f t="shared" si="2"/>
        <v>0.88793270887507969</v>
      </c>
    </row>
    <row r="8" spans="1:6" x14ac:dyDescent="0.25">
      <c r="A8" t="s">
        <v>84</v>
      </c>
      <c r="B8">
        <f>B2/B3</f>
        <v>0.25942062245086589</v>
      </c>
      <c r="C8">
        <f t="shared" ref="C8:F8" si="3">C2/C3</f>
        <v>0.25983004953336331</v>
      </c>
      <c r="D8">
        <f t="shared" si="3"/>
        <v>0.21832317159539152</v>
      </c>
      <c r="E8">
        <f t="shared" si="3"/>
        <v>0.17165879000677456</v>
      </c>
      <c r="F8">
        <f t="shared" si="3"/>
        <v>0.12621146850970055</v>
      </c>
    </row>
    <row r="14" spans="1:6" x14ac:dyDescent="0.25">
      <c r="B14" s="31"/>
      <c r="C14" s="31"/>
      <c r="D14" s="31"/>
      <c r="E14" s="31"/>
      <c r="F14" s="3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Price History</vt:lpstr>
      <vt:lpstr>S-L Debt</vt:lpstr>
      <vt:lpstr>Capital Structure</vt:lpstr>
      <vt:lpstr>Optimal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2019-10-23T17:57:34Z</dcterms:created>
  <dcterms:modified xsi:type="dcterms:W3CDTF">2019-10-24T02:43:13Z</dcterms:modified>
</cp:coreProperties>
</file>