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173" activeTab="0"/>
  </bookViews>
  <sheets>
    <sheet name="Sheet1" sheetId="1" r:id="rId1"/>
  </sheets>
  <definedNames>
    <definedName name="FCMYGBAG10D">#REF!</definedName>
    <definedName name="FCMYGBAG2D">#REF!</definedName>
    <definedName name="FCMYGBAG3D">#REF!</definedName>
    <definedName name="FCMYGBAG5D">#REF!</definedName>
    <definedName name="FCMYGBAGID">#REF!</definedName>
    <definedName name="FCMYGBNT10D">#REF!</definedName>
    <definedName name="FCMYGBNT3D">#REF!</definedName>
    <definedName name="FCMYGBNT5D">#REF!</definedName>
  </definedNames>
  <calcPr fullCalcOnLoad="1"/>
</workbook>
</file>

<file path=xl/sharedStrings.xml><?xml version="1.0" encoding="utf-8"?>
<sst xmlns="http://schemas.openxmlformats.org/spreadsheetml/2006/main" count="13" uniqueCount="13">
  <si>
    <t>market price</t>
  </si>
  <si>
    <t xml:space="preserve">26号 </t>
  </si>
  <si>
    <t>14号</t>
  </si>
  <si>
    <t>7号</t>
  </si>
  <si>
    <t>government 10-year bond yield（ Reserve Bank of Australia）</t>
  </si>
  <si>
    <t>closing price</t>
  </si>
  <si>
    <t>Expected return = Rf + βi (Rm - Rf)</t>
  </si>
  <si>
    <t>Rf</t>
  </si>
  <si>
    <t>market return(Rm)</t>
  </si>
  <si>
    <t>dividend</t>
  </si>
  <si>
    <t>Ri=(p1-p0+D)/p0</t>
  </si>
  <si>
    <t>Beta</t>
  </si>
  <si>
    <t>Abnormal return=Ri-E(Ri)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</si>
</sst>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d\-mmm\-yyyy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$&quot;#,##0.00_);[Red]\(&quot;$&quot;#,##0.00\)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"/>
    <numFmt numFmtId="187" formatCode="[$-C09]dd\-mmm\-yy;@"/>
    <numFmt numFmtId="188" formatCode="dd\-mmm\-yyyy"/>
    <numFmt numFmtId="189" formatCode="#,##0.00;\-#,##0.00;.."/>
    <numFmt numFmtId="190" formatCode="0.000000"/>
    <numFmt numFmtId="191" formatCode="m/d/yyyy\ h:mm:ss"/>
    <numFmt numFmtId="192" formatCode="m/d/yyyy"/>
  </numFmts>
  <fonts count="3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12" fillId="18" borderId="1" applyNumberFormat="0" applyAlignment="0" applyProtection="0"/>
    <xf numFmtId="0" fontId="25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9" borderId="1" applyNumberFormat="0" applyAlignment="0" applyProtection="0"/>
    <xf numFmtId="0" fontId="7" fillId="0" borderId="6" applyNumberFormat="0" applyFill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21" borderId="7" applyNumberFormat="0" applyFont="0" applyAlignment="0" applyProtection="0"/>
    <xf numFmtId="0" fontId="29" fillId="18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 horizontal="right"/>
    </xf>
    <xf numFmtId="188" fontId="3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185" fontId="1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0" fillId="0" borderId="0" xfId="0" applyFont="1" applyAlignment="1">
      <alignment wrapText="1"/>
    </xf>
    <xf numFmtId="2" fontId="32" fillId="0" borderId="0" xfId="0" applyNumberFormat="1" applyFont="1" applyAlignment="1">
      <alignment/>
    </xf>
    <xf numFmtId="18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85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B1">
      <selection activeCell="N36" sqref="N36:N44"/>
    </sheetView>
  </sheetViews>
  <sheetFormatPr defaultColWidth="9.140625" defaultRowHeight="12.75"/>
  <cols>
    <col min="1" max="1" width="15.00390625" style="0" customWidth="1"/>
    <col min="2" max="3" width="18.7109375" style="0" customWidth="1"/>
    <col min="4" max="5" width="14.28125" style="0" customWidth="1"/>
    <col min="6" max="6" width="9.7109375" style="0" customWidth="1"/>
    <col min="8" max="8" width="11.28125" style="0" customWidth="1"/>
    <col min="15" max="15" width="14.57421875" style="0" customWidth="1"/>
    <col min="16" max="16" width="13.7109375" style="0" customWidth="1"/>
  </cols>
  <sheetData>
    <row r="1" spans="2:16" ht="36.75" customHeight="1">
      <c r="B1" s="32" t="s">
        <v>4</v>
      </c>
      <c r="C1" s="32" t="s">
        <v>7</v>
      </c>
      <c r="D1" s="31" t="s">
        <v>0</v>
      </c>
      <c r="E1" s="31"/>
      <c r="F1" s="35" t="s">
        <v>8</v>
      </c>
      <c r="J1" s="31" t="s">
        <v>5</v>
      </c>
      <c r="L1" s="31" t="s">
        <v>9</v>
      </c>
      <c r="M1" s="31" t="s">
        <v>10</v>
      </c>
      <c r="N1" s="31" t="s">
        <v>11</v>
      </c>
      <c r="O1" s="35" t="s">
        <v>6</v>
      </c>
      <c r="P1" s="35" t="s">
        <v>12</v>
      </c>
    </row>
    <row r="2" spans="1:10" ht="12.75">
      <c r="A2" s="31" t="s">
        <v>1</v>
      </c>
      <c r="B2" s="31"/>
      <c r="C2" s="31"/>
      <c r="D2" s="31">
        <v>6531</v>
      </c>
      <c r="E2" s="31"/>
      <c r="H2" s="1">
        <v>43336</v>
      </c>
      <c r="I2">
        <v>6.97</v>
      </c>
      <c r="J2">
        <v>6.75</v>
      </c>
    </row>
    <row r="3" spans="1:16" ht="12.75">
      <c r="A3" s="15">
        <v>43339</v>
      </c>
      <c r="B3" s="2">
        <v>2.54</v>
      </c>
      <c r="C3" s="33">
        <f aca="true" t="shared" si="0" ref="C3:C11">B3/100</f>
        <v>0.0254</v>
      </c>
      <c r="D3">
        <v>6565</v>
      </c>
      <c r="E3">
        <f>D3-D2</f>
        <v>34</v>
      </c>
      <c r="F3" s="34">
        <f>E3/D2</f>
        <v>0.005205940897259225</v>
      </c>
      <c r="H3" s="1">
        <v>43339</v>
      </c>
      <c r="I3">
        <v>6.87</v>
      </c>
      <c r="J3">
        <v>7.03</v>
      </c>
      <c r="K3">
        <f>J3-J2</f>
        <v>0.28000000000000025</v>
      </c>
      <c r="M3" s="34">
        <f>(K3+L3)/J2</f>
        <v>0.041481481481481515</v>
      </c>
      <c r="N3">
        <v>0.32004608</v>
      </c>
      <c r="O3" s="34">
        <f>C3+N3*(F3-C3)</f>
        <v>0.018936970544879497</v>
      </c>
      <c r="P3" s="34">
        <f>M3-O3</f>
        <v>0.02254451093660202</v>
      </c>
    </row>
    <row r="4" spans="1:16" ht="12.75">
      <c r="A4" s="16">
        <v>43340</v>
      </c>
      <c r="B4" s="2">
        <v>2.56</v>
      </c>
      <c r="C4" s="33">
        <f t="shared" si="0"/>
        <v>0.0256</v>
      </c>
      <c r="D4">
        <v>6600</v>
      </c>
      <c r="E4">
        <f>D4-D3</f>
        <v>35</v>
      </c>
      <c r="F4" s="34">
        <f aca="true" t="shared" si="1" ref="F4:F11">E4/D3</f>
        <v>0.005331302361005331</v>
      </c>
      <c r="H4" s="1">
        <v>43340</v>
      </c>
      <c r="I4">
        <v>7.05</v>
      </c>
      <c r="J4">
        <v>7.08</v>
      </c>
      <c r="K4">
        <f aca="true" t="shared" si="2" ref="K4:K11">J4-J3</f>
        <v>0.04999999999999982</v>
      </c>
      <c r="M4" s="34">
        <f aca="true" t="shared" si="3" ref="M4:M11">(K4+L4)/J3</f>
        <v>0.007112375533428139</v>
      </c>
      <c r="N4">
        <v>0.32004608</v>
      </c>
      <c r="O4" s="34">
        <f aca="true" t="shared" si="4" ref="O4:O44">C4+N4*(F4-C4)</f>
        <v>0.019113082773934503</v>
      </c>
      <c r="P4" s="34">
        <f aca="true" t="shared" si="5" ref="P4:P44">M4-O4</f>
        <v>-0.012000707240506364</v>
      </c>
    </row>
    <row r="5" spans="1:16" ht="12.75">
      <c r="A5" s="17">
        <v>43341</v>
      </c>
      <c r="B5" s="2">
        <v>2.55</v>
      </c>
      <c r="C5" s="33">
        <f t="shared" si="0"/>
        <v>0.0255</v>
      </c>
      <c r="D5">
        <v>6605</v>
      </c>
      <c r="E5">
        <f aca="true" t="shared" si="6" ref="E5:E11">D5-D4</f>
        <v>5</v>
      </c>
      <c r="F5" s="34">
        <f t="shared" si="1"/>
        <v>0.0007575757575757576</v>
      </c>
      <c r="H5" s="1">
        <v>43341</v>
      </c>
      <c r="I5">
        <v>7</v>
      </c>
      <c r="J5">
        <v>6.96</v>
      </c>
      <c r="K5">
        <f t="shared" si="2"/>
        <v>-0.1200000000000001</v>
      </c>
      <c r="M5" s="34">
        <f t="shared" si="3"/>
        <v>-0.016949152542372895</v>
      </c>
      <c r="N5">
        <v>0.32004608</v>
      </c>
      <c r="O5" s="34">
        <f t="shared" si="4"/>
        <v>0.01758128411151515</v>
      </c>
      <c r="P5" s="34">
        <f t="shared" si="5"/>
        <v>-0.034530436653888046</v>
      </c>
    </row>
    <row r="6" spans="1:16" s="38" customFormat="1" ht="12.75">
      <c r="A6" s="30">
        <v>43342</v>
      </c>
      <c r="B6" s="36">
        <v>2.565</v>
      </c>
      <c r="C6" s="37">
        <f t="shared" si="0"/>
        <v>0.02565</v>
      </c>
      <c r="D6" s="38">
        <v>6698</v>
      </c>
      <c r="E6" s="38">
        <f t="shared" si="6"/>
        <v>93</v>
      </c>
      <c r="F6" s="39">
        <f t="shared" si="1"/>
        <v>0.014080242240726723</v>
      </c>
      <c r="H6" s="40">
        <v>43342</v>
      </c>
      <c r="I6" s="38">
        <v>7</v>
      </c>
      <c r="J6" s="38">
        <v>6.96</v>
      </c>
      <c r="K6" s="38">
        <f t="shared" si="2"/>
        <v>0</v>
      </c>
      <c r="M6" s="39">
        <f t="shared" si="3"/>
        <v>0</v>
      </c>
      <c r="N6">
        <v>0.32004608</v>
      </c>
      <c r="O6" s="39">
        <f t="shared" si="4"/>
        <v>0.021947144382595003</v>
      </c>
      <c r="P6" s="39">
        <f t="shared" si="5"/>
        <v>-0.021947144382595003</v>
      </c>
    </row>
    <row r="7" spans="1:16" ht="12.75">
      <c r="A7" s="18">
        <v>43343</v>
      </c>
      <c r="B7" s="2">
        <v>2.52</v>
      </c>
      <c r="C7" s="33">
        <f t="shared" si="0"/>
        <v>0.0252</v>
      </c>
      <c r="D7">
        <v>6677</v>
      </c>
      <c r="E7">
        <f t="shared" si="6"/>
        <v>-21</v>
      </c>
      <c r="F7" s="34">
        <f t="shared" si="1"/>
        <v>-0.003135264257987459</v>
      </c>
      <c r="H7" s="1">
        <v>43343</v>
      </c>
      <c r="I7">
        <v>6.96</v>
      </c>
      <c r="J7">
        <v>6.96</v>
      </c>
      <c r="K7">
        <f t="shared" si="2"/>
        <v>0</v>
      </c>
      <c r="M7" s="34">
        <f t="shared" si="3"/>
        <v>0</v>
      </c>
      <c r="N7">
        <v>0.32004608</v>
      </c>
      <c r="O7" s="34">
        <f t="shared" si="4"/>
        <v>0.016131409748467003</v>
      </c>
      <c r="P7" s="34">
        <f t="shared" si="5"/>
        <v>-0.016131409748467003</v>
      </c>
    </row>
    <row r="8" spans="1:16" ht="12.75">
      <c r="A8" s="19">
        <v>43346</v>
      </c>
      <c r="B8" s="2">
        <v>2.52</v>
      </c>
      <c r="C8" s="33">
        <f t="shared" si="0"/>
        <v>0.0252</v>
      </c>
      <c r="D8">
        <v>6673</v>
      </c>
      <c r="E8">
        <f t="shared" si="6"/>
        <v>-4</v>
      </c>
      <c r="F8" s="34">
        <f t="shared" si="1"/>
        <v>-0.0005990714392691329</v>
      </c>
      <c r="H8" s="1">
        <v>43346</v>
      </c>
      <c r="I8">
        <v>7.7</v>
      </c>
      <c r="J8">
        <v>8.12</v>
      </c>
      <c r="K8">
        <f t="shared" si="2"/>
        <v>1.1599999999999993</v>
      </c>
      <c r="M8" s="34">
        <f t="shared" si="3"/>
        <v>0.16666666666666657</v>
      </c>
      <c r="N8">
        <v>0.32004608</v>
      </c>
      <c r="O8" s="34">
        <f t="shared" si="4"/>
        <v>0.016943108318221954</v>
      </c>
      <c r="P8" s="34">
        <f t="shared" si="5"/>
        <v>0.1497235583484446</v>
      </c>
    </row>
    <row r="9" spans="1:16" ht="12.75">
      <c r="A9" s="20">
        <v>43347</v>
      </c>
      <c r="B9" s="2">
        <v>2.525</v>
      </c>
      <c r="C9" s="33">
        <f t="shared" si="0"/>
        <v>0.025249999999999998</v>
      </c>
      <c r="D9">
        <v>6656</v>
      </c>
      <c r="E9">
        <f t="shared" si="6"/>
        <v>-17</v>
      </c>
      <c r="F9" s="34">
        <f t="shared" si="1"/>
        <v>-0.0025475797991907686</v>
      </c>
      <c r="H9" s="1">
        <v>43347</v>
      </c>
      <c r="I9">
        <v>8.07</v>
      </c>
      <c r="J9">
        <v>8.1</v>
      </c>
      <c r="K9">
        <f t="shared" si="2"/>
        <v>-0.019999999999999574</v>
      </c>
      <c r="M9" s="34">
        <f t="shared" si="3"/>
        <v>-0.0024630541871920658</v>
      </c>
      <c r="N9">
        <v>0.32004608</v>
      </c>
      <c r="O9" s="34">
        <f t="shared" si="4"/>
        <v>0.016353493551781804</v>
      </c>
      <c r="P9" s="34">
        <f t="shared" si="5"/>
        <v>-0.01881654773897387</v>
      </c>
    </row>
    <row r="10" spans="1:16" ht="12.75">
      <c r="A10" s="21">
        <v>43348</v>
      </c>
      <c r="B10" s="2">
        <v>2.545</v>
      </c>
      <c r="C10" s="33">
        <f t="shared" si="0"/>
        <v>0.02545</v>
      </c>
      <c r="D10">
        <v>6720</v>
      </c>
      <c r="E10">
        <f t="shared" si="6"/>
        <v>64</v>
      </c>
      <c r="F10" s="34">
        <f t="shared" si="1"/>
        <v>0.009615384615384616</v>
      </c>
      <c r="H10" s="1">
        <v>43348</v>
      </c>
      <c r="I10">
        <v>8.04</v>
      </c>
      <c r="J10">
        <v>8.32</v>
      </c>
      <c r="K10">
        <f t="shared" si="2"/>
        <v>0.22000000000000064</v>
      </c>
      <c r="M10" s="34">
        <f t="shared" si="3"/>
        <v>0.027160493827160574</v>
      </c>
      <c r="N10">
        <v>0.32004608</v>
      </c>
      <c r="O10" s="34">
        <f t="shared" si="4"/>
        <v>0.020382193417846153</v>
      </c>
      <c r="P10" s="34">
        <f t="shared" si="5"/>
        <v>0.00677830040931442</v>
      </c>
    </row>
    <row r="11" spans="1:16" ht="12.75">
      <c r="A11" s="22">
        <v>43349</v>
      </c>
      <c r="B11" s="2">
        <v>2.565</v>
      </c>
      <c r="C11" s="33">
        <f t="shared" si="0"/>
        <v>0.02565</v>
      </c>
      <c r="D11">
        <v>6752</v>
      </c>
      <c r="E11">
        <f t="shared" si="6"/>
        <v>32</v>
      </c>
      <c r="F11" s="34">
        <f t="shared" si="1"/>
        <v>0.004761904761904762</v>
      </c>
      <c r="H11" s="1">
        <v>43349</v>
      </c>
      <c r="I11">
        <v>8.19</v>
      </c>
      <c r="J11">
        <v>8.05</v>
      </c>
      <c r="K11">
        <f t="shared" si="2"/>
        <v>-0.2699999999999996</v>
      </c>
      <c r="M11" s="34">
        <f t="shared" si="3"/>
        <v>-0.032451923076923024</v>
      </c>
      <c r="N11">
        <v>0.32004608</v>
      </c>
      <c r="O11" s="34">
        <f t="shared" si="4"/>
        <v>0.018964847000380952</v>
      </c>
      <c r="P11" s="34">
        <f t="shared" si="5"/>
        <v>-0.051416770077303976</v>
      </c>
    </row>
    <row r="12" spans="3:16" ht="12.75">
      <c r="C12" s="33"/>
      <c r="O12" s="34"/>
      <c r="P12" s="34"/>
    </row>
    <row r="13" spans="3:16" ht="12.75">
      <c r="C13" s="33"/>
      <c r="D13">
        <v>6814</v>
      </c>
      <c r="H13" s="1">
        <v>43368</v>
      </c>
      <c r="I13">
        <v>8.4</v>
      </c>
      <c r="J13">
        <v>8.37</v>
      </c>
      <c r="O13" s="34"/>
      <c r="P13" s="34"/>
    </row>
    <row r="14" spans="1:16" ht="12.75">
      <c r="A14" s="23">
        <v>43369</v>
      </c>
      <c r="B14" s="2">
        <v>2.73</v>
      </c>
      <c r="C14" s="33">
        <f aca="true" t="shared" si="7" ref="C14:C22">B14/100</f>
        <v>0.0273</v>
      </c>
      <c r="D14">
        <v>6785</v>
      </c>
      <c r="E14">
        <f>D14-D13</f>
        <v>-29</v>
      </c>
      <c r="F14" s="34">
        <f>E14/D13</f>
        <v>-0.004255943645435867</v>
      </c>
      <c r="H14" s="1">
        <v>43369</v>
      </c>
      <c r="I14">
        <v>8.53</v>
      </c>
      <c r="J14">
        <v>8.49</v>
      </c>
      <c r="K14">
        <f>J14-J13</f>
        <v>0.120000000000001</v>
      </c>
      <c r="M14" s="34">
        <f aca="true" t="shared" si="8" ref="M14:M44">(K14+L14)/J13</f>
        <v>0.014336917562724134</v>
      </c>
      <c r="N14">
        <v>0.32004608</v>
      </c>
      <c r="O14" s="34">
        <f t="shared" si="4"/>
        <v>0.01720064393557734</v>
      </c>
      <c r="P14" s="34">
        <f t="shared" si="5"/>
        <v>-0.0028637263728532054</v>
      </c>
    </row>
    <row r="15" spans="1:16" ht="12.75">
      <c r="A15" s="24">
        <v>43370</v>
      </c>
      <c r="B15" s="2">
        <v>2.685</v>
      </c>
      <c r="C15" s="33">
        <f t="shared" si="7"/>
        <v>0.02685</v>
      </c>
      <c r="D15">
        <v>6824</v>
      </c>
      <c r="E15">
        <f>D15-D14</f>
        <v>39</v>
      </c>
      <c r="F15" s="34">
        <f aca="true" t="shared" si="9" ref="F15:F22">E15/D14</f>
        <v>0.005747973470891673</v>
      </c>
      <c r="H15" s="1">
        <v>43370</v>
      </c>
      <c r="I15">
        <v>8.42</v>
      </c>
      <c r="J15">
        <v>8.31</v>
      </c>
      <c r="K15">
        <f aca="true" t="shared" si="10" ref="K15:K22">J15-J14</f>
        <v>-0.17999999999999972</v>
      </c>
      <c r="M15" s="34">
        <f t="shared" si="8"/>
        <v>-0.021201413427561804</v>
      </c>
      <c r="N15">
        <v>0.32004608</v>
      </c>
      <c r="O15" s="34">
        <f t="shared" si="4"/>
        <v>0.02009637912930287</v>
      </c>
      <c r="P15" s="34">
        <f t="shared" si="5"/>
        <v>-0.04129779255686468</v>
      </c>
    </row>
    <row r="16" spans="1:16" ht="12.75">
      <c r="A16" s="25">
        <v>43371</v>
      </c>
      <c r="B16" s="2">
        <v>2.67</v>
      </c>
      <c r="C16" s="33">
        <f t="shared" si="7"/>
        <v>0.026699999999999998</v>
      </c>
      <c r="D16">
        <v>6800</v>
      </c>
      <c r="E16">
        <f aca="true" t="shared" si="11" ref="E16:E22">D16-D15</f>
        <v>-24</v>
      </c>
      <c r="F16" s="34">
        <f t="shared" si="9"/>
        <v>-0.0035169988276670576</v>
      </c>
      <c r="H16" s="1">
        <v>43371</v>
      </c>
      <c r="I16">
        <v>8.28</v>
      </c>
      <c r="J16">
        <v>8.3</v>
      </c>
      <c r="K16">
        <f t="shared" si="10"/>
        <v>-0.009999999999999787</v>
      </c>
      <c r="M16" s="34">
        <f t="shared" si="8"/>
        <v>-0.00120336943441634</v>
      </c>
      <c r="N16">
        <v>0.32004608</v>
      </c>
      <c r="O16" s="34">
        <f t="shared" si="4"/>
        <v>0.01702916797584056</v>
      </c>
      <c r="P16" s="34">
        <f t="shared" si="5"/>
        <v>-0.018232537410256898</v>
      </c>
    </row>
    <row r="17" spans="1:16" s="38" customFormat="1" ht="12.75">
      <c r="A17" s="30">
        <v>43374</v>
      </c>
      <c r="B17" s="36">
        <v>2.675</v>
      </c>
      <c r="C17" s="37">
        <f t="shared" si="7"/>
        <v>0.02675</v>
      </c>
      <c r="D17" s="38">
        <v>6853</v>
      </c>
      <c r="E17" s="38">
        <f t="shared" si="11"/>
        <v>53</v>
      </c>
      <c r="F17" s="39">
        <f t="shared" si="9"/>
        <v>0.007794117647058824</v>
      </c>
      <c r="H17" s="40">
        <v>43374</v>
      </c>
      <c r="I17" s="38">
        <v>8.41</v>
      </c>
      <c r="J17" s="38">
        <v>8.35</v>
      </c>
      <c r="K17" s="38">
        <f t="shared" si="10"/>
        <v>0.049999999999998934</v>
      </c>
      <c r="L17" s="38">
        <v>0.05</v>
      </c>
      <c r="M17" s="39">
        <f t="shared" si="8"/>
        <v>0.012048192771084208</v>
      </c>
      <c r="N17">
        <v>0.32004608</v>
      </c>
      <c r="O17" s="39">
        <f t="shared" si="4"/>
        <v>0.02068324416</v>
      </c>
      <c r="P17" s="39">
        <f t="shared" si="5"/>
        <v>-0.008635051388915791</v>
      </c>
    </row>
    <row r="18" spans="1:16" ht="12.75">
      <c r="A18" s="26">
        <v>43375</v>
      </c>
      <c r="B18" s="2">
        <v>2.665</v>
      </c>
      <c r="C18" s="33">
        <f t="shared" si="7"/>
        <v>0.02665</v>
      </c>
      <c r="D18">
        <v>6753</v>
      </c>
      <c r="E18">
        <f t="shared" si="11"/>
        <v>-100</v>
      </c>
      <c r="F18" s="34">
        <f t="shared" si="9"/>
        <v>-0.014592149423610097</v>
      </c>
      <c r="H18" s="1">
        <v>43375</v>
      </c>
      <c r="I18">
        <v>8.45</v>
      </c>
      <c r="J18">
        <v>8.36</v>
      </c>
      <c r="K18">
        <f t="shared" si="10"/>
        <v>0.009999999999999787</v>
      </c>
      <c r="M18" s="34">
        <f t="shared" si="8"/>
        <v>0.0011976047904191363</v>
      </c>
      <c r="N18">
        <v>0.32004608</v>
      </c>
      <c r="O18" s="34">
        <f t="shared" si="4"/>
        <v>0.01345061174619933</v>
      </c>
      <c r="P18" s="34">
        <f t="shared" si="5"/>
        <v>-0.012253006955780193</v>
      </c>
    </row>
    <row r="19" spans="1:16" ht="12.75">
      <c r="A19" s="27">
        <v>43376</v>
      </c>
      <c r="B19" s="2">
        <v>2.64</v>
      </c>
      <c r="C19" s="33">
        <f t="shared" si="7"/>
        <v>0.0264</v>
      </c>
      <c r="D19">
        <v>6611</v>
      </c>
      <c r="E19">
        <f t="shared" si="11"/>
        <v>-142</v>
      </c>
      <c r="F19" s="34">
        <f t="shared" si="9"/>
        <v>-0.021027691396416408</v>
      </c>
      <c r="H19" s="1">
        <v>43376</v>
      </c>
      <c r="I19">
        <v>8.48</v>
      </c>
      <c r="J19">
        <v>8.73</v>
      </c>
      <c r="K19">
        <f t="shared" si="10"/>
        <v>0.370000000000001</v>
      </c>
      <c r="M19" s="34">
        <f t="shared" si="8"/>
        <v>0.04425837320574175</v>
      </c>
      <c r="N19">
        <v>0.32004608</v>
      </c>
      <c r="O19" s="34">
        <f t="shared" si="4"/>
        <v>0.011220953285127202</v>
      </c>
      <c r="P19" s="34">
        <f t="shared" si="5"/>
        <v>0.03303741992061454</v>
      </c>
    </row>
    <row r="20" spans="1:16" ht="12.75">
      <c r="A20" s="27">
        <v>43377</v>
      </c>
      <c r="B20" s="2">
        <v>2.705</v>
      </c>
      <c r="C20" s="33">
        <f t="shared" si="7"/>
        <v>0.02705</v>
      </c>
      <c r="D20">
        <v>6636</v>
      </c>
      <c r="E20">
        <f t="shared" si="11"/>
        <v>25</v>
      </c>
      <c r="F20" s="34">
        <f t="shared" si="9"/>
        <v>0.0037815761609438815</v>
      </c>
      <c r="H20" s="1">
        <v>43377</v>
      </c>
      <c r="I20">
        <v>8.59</v>
      </c>
      <c r="J20">
        <v>8.48</v>
      </c>
      <c r="K20">
        <f t="shared" si="10"/>
        <v>-0.25</v>
      </c>
      <c r="M20" s="34">
        <f t="shared" si="8"/>
        <v>-0.0286368843069874</v>
      </c>
      <c r="N20">
        <v>0.32004608</v>
      </c>
      <c r="O20" s="34">
        <f t="shared" si="4"/>
        <v>0.01960303216253154</v>
      </c>
      <c r="P20" s="34">
        <f t="shared" si="5"/>
        <v>-0.04823991646951894</v>
      </c>
    </row>
    <row r="21" spans="1:16" ht="12.75">
      <c r="A21" s="28">
        <v>43378</v>
      </c>
      <c r="B21" s="2">
        <v>2.71</v>
      </c>
      <c r="C21" s="33">
        <f t="shared" si="7"/>
        <v>0.0271</v>
      </c>
      <c r="D21">
        <v>6686</v>
      </c>
      <c r="E21">
        <f t="shared" si="11"/>
        <v>50</v>
      </c>
      <c r="F21" s="34">
        <f t="shared" si="9"/>
        <v>0.007534659433393611</v>
      </c>
      <c r="H21" s="1">
        <v>43378</v>
      </c>
      <c r="I21">
        <v>8.52</v>
      </c>
      <c r="J21">
        <v>8.64</v>
      </c>
      <c r="K21">
        <f t="shared" si="10"/>
        <v>0.16000000000000014</v>
      </c>
      <c r="M21" s="34">
        <f t="shared" si="8"/>
        <v>0.018867924528301903</v>
      </c>
      <c r="N21">
        <v>0.32004608</v>
      </c>
      <c r="O21" s="34">
        <f t="shared" si="4"/>
        <v>0.020838189447792647</v>
      </c>
      <c r="P21" s="34">
        <f t="shared" si="5"/>
        <v>-0.0019702649194907433</v>
      </c>
    </row>
    <row r="22" spans="1:16" ht="12.75">
      <c r="A22" s="29">
        <v>43381</v>
      </c>
      <c r="B22" s="2">
        <v>2.765</v>
      </c>
      <c r="C22" s="33">
        <f t="shared" si="7"/>
        <v>0.02765</v>
      </c>
      <c r="D22">
        <v>6713</v>
      </c>
      <c r="E22">
        <f t="shared" si="11"/>
        <v>27</v>
      </c>
      <c r="F22" s="34">
        <f t="shared" si="9"/>
        <v>0.00403828896201017</v>
      </c>
      <c r="H22" s="1">
        <v>43381</v>
      </c>
      <c r="I22">
        <v>8.61</v>
      </c>
      <c r="J22">
        <v>8.41</v>
      </c>
      <c r="K22">
        <f t="shared" si="10"/>
        <v>-0.23000000000000043</v>
      </c>
      <c r="M22" s="34">
        <f t="shared" si="8"/>
        <v>-0.02662037037037042</v>
      </c>
      <c r="N22">
        <v>0.32004608</v>
      </c>
      <c r="O22" s="34">
        <f t="shared" si="4"/>
        <v>0.020093164440198624</v>
      </c>
      <c r="P22" s="34">
        <f t="shared" si="5"/>
        <v>-0.04671353481056904</v>
      </c>
    </row>
    <row r="23" spans="3:16" ht="12.75">
      <c r="C23" s="33"/>
      <c r="O23" s="34"/>
      <c r="P23" s="34"/>
    </row>
    <row r="24" spans="1:16" ht="12.75">
      <c r="A24" s="3" t="s">
        <v>2</v>
      </c>
      <c r="C24" s="33"/>
      <c r="D24">
        <v>5678</v>
      </c>
      <c r="H24" s="1">
        <v>43448</v>
      </c>
      <c r="I24">
        <v>8.02</v>
      </c>
      <c r="J24">
        <v>8.07</v>
      </c>
      <c r="O24" s="34"/>
      <c r="P24" s="34"/>
    </row>
    <row r="25" spans="1:16" ht="12.75">
      <c r="A25" s="4">
        <v>43451</v>
      </c>
      <c r="B25" s="2">
        <v>2.445</v>
      </c>
      <c r="C25" s="33">
        <f aca="true" t="shared" si="12" ref="C25:C33">B25/100</f>
        <v>0.02445</v>
      </c>
      <c r="D25">
        <v>5732</v>
      </c>
      <c r="E25">
        <f>D25-D24</f>
        <v>54</v>
      </c>
      <c r="F25" s="34">
        <f>E25/D24</f>
        <v>0.009510390982740402</v>
      </c>
      <c r="H25" s="1">
        <v>43451</v>
      </c>
      <c r="I25">
        <v>7.85</v>
      </c>
      <c r="J25">
        <v>8.29</v>
      </c>
      <c r="K25">
        <f>J25-J24</f>
        <v>0.21999999999999886</v>
      </c>
      <c r="M25" s="34">
        <f t="shared" si="8"/>
        <v>0.02726146220569998</v>
      </c>
      <c r="N25">
        <v>0.32004608</v>
      </c>
      <c r="O25" s="34">
        <f t="shared" si="4"/>
        <v>0.019668636697293414</v>
      </c>
      <c r="P25" s="34">
        <f t="shared" si="5"/>
        <v>0.007592825508406568</v>
      </c>
    </row>
    <row r="26" spans="1:16" ht="12.75">
      <c r="A26" s="5">
        <v>43452</v>
      </c>
      <c r="B26" s="2">
        <v>2.42</v>
      </c>
      <c r="C26" s="33">
        <f t="shared" si="12"/>
        <v>0.0242</v>
      </c>
      <c r="D26">
        <v>5661</v>
      </c>
      <c r="E26">
        <f>D26-D25</f>
        <v>-71</v>
      </c>
      <c r="F26" s="34">
        <f aca="true" t="shared" si="13" ref="F26:F33">E26/D25</f>
        <v>-0.012386601535240753</v>
      </c>
      <c r="H26" s="1">
        <v>43452</v>
      </c>
      <c r="I26">
        <v>8.32</v>
      </c>
      <c r="J26">
        <v>8.56</v>
      </c>
      <c r="K26">
        <f aca="true" t="shared" si="14" ref="K26:K33">J26-J25</f>
        <v>0.27000000000000135</v>
      </c>
      <c r="M26" s="34">
        <f t="shared" si="8"/>
        <v>0.03256936067551283</v>
      </c>
      <c r="N26">
        <v>0.32004608</v>
      </c>
      <c r="O26" s="34">
        <f t="shared" si="4"/>
        <v>0.012490601598124216</v>
      </c>
      <c r="P26" s="34">
        <f t="shared" si="5"/>
        <v>0.020078759077388618</v>
      </c>
    </row>
    <row r="27" spans="1:16" ht="12.75">
      <c r="A27" s="6">
        <v>43453</v>
      </c>
      <c r="B27" s="2">
        <v>2.385</v>
      </c>
      <c r="C27" s="33">
        <f t="shared" si="12"/>
        <v>0.023849999999999996</v>
      </c>
      <c r="D27">
        <v>5650</v>
      </c>
      <c r="E27">
        <f aca="true" t="shared" si="15" ref="E27:E33">D27-D26</f>
        <v>-11</v>
      </c>
      <c r="F27" s="34">
        <f t="shared" si="13"/>
        <v>-0.0019431195901784136</v>
      </c>
      <c r="H27" s="1">
        <v>43453</v>
      </c>
      <c r="I27">
        <v>8.79</v>
      </c>
      <c r="J27">
        <v>9</v>
      </c>
      <c r="K27">
        <f t="shared" si="14"/>
        <v>0.4399999999999995</v>
      </c>
      <c r="M27" s="34">
        <f t="shared" si="8"/>
        <v>0.05140186915887844</v>
      </c>
      <c r="N27">
        <v>0.32004608</v>
      </c>
      <c r="O27" s="34">
        <f t="shared" si="4"/>
        <v>0.015595013184192189</v>
      </c>
      <c r="P27" s="34">
        <f t="shared" si="5"/>
        <v>0.035806855974686254</v>
      </c>
    </row>
    <row r="28" spans="1:16" s="38" customFormat="1" ht="12.75">
      <c r="A28" s="30">
        <v>43454</v>
      </c>
      <c r="B28" s="36">
        <v>2.34</v>
      </c>
      <c r="C28" s="37">
        <f t="shared" si="12"/>
        <v>0.023399999999999997</v>
      </c>
      <c r="D28" s="38">
        <v>5572</v>
      </c>
      <c r="E28" s="38">
        <f t="shared" si="15"/>
        <v>-78</v>
      </c>
      <c r="F28" s="39">
        <f t="shared" si="13"/>
        <v>-0.013805309734513275</v>
      </c>
      <c r="H28" s="40">
        <v>43454</v>
      </c>
      <c r="I28" s="38">
        <v>8.85</v>
      </c>
      <c r="J28" s="38">
        <v>8.59</v>
      </c>
      <c r="K28" s="38">
        <f t="shared" si="14"/>
        <v>-0.41000000000000014</v>
      </c>
      <c r="M28" s="39">
        <f t="shared" si="8"/>
        <v>-0.04555555555555557</v>
      </c>
      <c r="N28">
        <v>0.32004608</v>
      </c>
      <c r="O28" s="39">
        <f t="shared" si="4"/>
        <v>0.011492586464283182</v>
      </c>
      <c r="P28" s="39">
        <f t="shared" si="5"/>
        <v>-0.05704814201983875</v>
      </c>
    </row>
    <row r="29" spans="1:16" ht="12.75">
      <c r="A29" s="3">
        <v>43455</v>
      </c>
      <c r="B29" s="2">
        <v>2.385</v>
      </c>
      <c r="C29" s="33">
        <f t="shared" si="12"/>
        <v>0.023849999999999996</v>
      </c>
      <c r="D29">
        <v>5533</v>
      </c>
      <c r="E29">
        <f t="shared" si="15"/>
        <v>-39</v>
      </c>
      <c r="F29" s="34">
        <f t="shared" si="13"/>
        <v>-0.006999282124910265</v>
      </c>
      <c r="H29" s="1">
        <v>43455</v>
      </c>
      <c r="I29">
        <v>8.91</v>
      </c>
      <c r="J29">
        <v>8.91</v>
      </c>
      <c r="K29">
        <f t="shared" si="14"/>
        <v>0.3200000000000003</v>
      </c>
      <c r="M29" s="34">
        <f t="shared" si="8"/>
        <v>0.03725261932479631</v>
      </c>
      <c r="N29">
        <v>0.32004608</v>
      </c>
      <c r="O29" s="34">
        <f t="shared" si="4"/>
        <v>0.013976808185108396</v>
      </c>
      <c r="P29" s="34">
        <f t="shared" si="5"/>
        <v>0.023275811139687914</v>
      </c>
    </row>
    <row r="30" spans="1:16" ht="12.75">
      <c r="A30" s="3">
        <v>43458</v>
      </c>
      <c r="B30" s="2">
        <v>2.365</v>
      </c>
      <c r="C30" s="33">
        <f t="shared" si="12"/>
        <v>0.02365</v>
      </c>
      <c r="D30">
        <v>5559</v>
      </c>
      <c r="E30">
        <f t="shared" si="15"/>
        <v>26</v>
      </c>
      <c r="F30" s="34">
        <f t="shared" si="13"/>
        <v>0.004699078257726369</v>
      </c>
      <c r="H30" s="1">
        <v>43458</v>
      </c>
      <c r="I30">
        <v>8.9</v>
      </c>
      <c r="J30">
        <v>8.89</v>
      </c>
      <c r="K30">
        <f t="shared" si="14"/>
        <v>-0.019999999999999574</v>
      </c>
      <c r="M30" s="34">
        <f t="shared" si="8"/>
        <v>-0.00224466891133553</v>
      </c>
      <c r="N30">
        <v>0.32004608</v>
      </c>
      <c r="O30" s="34">
        <f t="shared" si="4"/>
        <v>0.017584831783998556</v>
      </c>
      <c r="P30" s="34">
        <f t="shared" si="5"/>
        <v>-0.019829500695334085</v>
      </c>
    </row>
    <row r="31" spans="1:16" ht="12.75">
      <c r="A31" s="13">
        <v>43461</v>
      </c>
      <c r="B31" s="2">
        <v>2.38</v>
      </c>
      <c r="C31" s="33">
        <f t="shared" si="12"/>
        <v>0.023799999999999998</v>
      </c>
      <c r="D31">
        <v>5662</v>
      </c>
      <c r="E31">
        <f t="shared" si="15"/>
        <v>103</v>
      </c>
      <c r="F31" s="34">
        <f t="shared" si="13"/>
        <v>0.018528512322360136</v>
      </c>
      <c r="H31" s="1">
        <v>43461</v>
      </c>
      <c r="I31">
        <v>8.89</v>
      </c>
      <c r="J31">
        <v>9.08</v>
      </c>
      <c r="K31">
        <f t="shared" si="14"/>
        <v>0.1899999999999995</v>
      </c>
      <c r="M31" s="34">
        <f t="shared" si="8"/>
        <v>0.021372328458942574</v>
      </c>
      <c r="N31">
        <v>0.32004608</v>
      </c>
      <c r="O31" s="34">
        <f t="shared" si="4"/>
        <v>0.022112881033003056</v>
      </c>
      <c r="P31" s="34">
        <f t="shared" si="5"/>
        <v>-0.0007405525740604817</v>
      </c>
    </row>
    <row r="32" spans="1:16" ht="12.75">
      <c r="A32" s="13">
        <v>43462</v>
      </c>
      <c r="B32" s="2">
        <v>2.36</v>
      </c>
      <c r="C32" s="33">
        <f t="shared" si="12"/>
        <v>0.0236</v>
      </c>
      <c r="D32">
        <v>5716</v>
      </c>
      <c r="E32">
        <f t="shared" si="15"/>
        <v>54</v>
      </c>
      <c r="F32" s="34">
        <f t="shared" si="13"/>
        <v>0.009537265983751325</v>
      </c>
      <c r="H32" s="1">
        <v>43462</v>
      </c>
      <c r="I32">
        <v>9.24</v>
      </c>
      <c r="J32">
        <v>9.24</v>
      </c>
      <c r="K32">
        <f t="shared" si="14"/>
        <v>0.16000000000000014</v>
      </c>
      <c r="M32" s="34">
        <f t="shared" si="8"/>
        <v>0.017621145374449355</v>
      </c>
      <c r="N32">
        <v>0.32004608</v>
      </c>
      <c r="O32" s="34">
        <f t="shared" si="4"/>
        <v>0.019099277104016953</v>
      </c>
      <c r="P32" s="34">
        <f t="shared" si="5"/>
        <v>-0.0014781317295675979</v>
      </c>
    </row>
    <row r="33" spans="1:16" ht="12.75">
      <c r="A33" s="13">
        <v>43465</v>
      </c>
      <c r="B33" s="2">
        <v>2.315</v>
      </c>
      <c r="C33" s="33">
        <f t="shared" si="12"/>
        <v>0.02315</v>
      </c>
      <c r="D33">
        <v>5709</v>
      </c>
      <c r="E33">
        <f t="shared" si="15"/>
        <v>-7</v>
      </c>
      <c r="F33" s="34">
        <f t="shared" si="13"/>
        <v>-0.001224632610216935</v>
      </c>
      <c r="H33" s="1">
        <v>43465</v>
      </c>
      <c r="I33">
        <v>9.26</v>
      </c>
      <c r="J33">
        <v>9.24</v>
      </c>
      <c r="K33">
        <f t="shared" si="14"/>
        <v>0</v>
      </c>
      <c r="M33" s="34">
        <f t="shared" si="8"/>
        <v>0</v>
      </c>
      <c r="N33">
        <v>0.32004608</v>
      </c>
      <c r="O33" s="34">
        <f t="shared" si="4"/>
        <v>0.015348994381659903</v>
      </c>
      <c r="P33" s="34">
        <f t="shared" si="5"/>
        <v>-0.015348994381659903</v>
      </c>
    </row>
    <row r="34" spans="3:16" ht="12.75">
      <c r="C34" s="33"/>
      <c r="O34" s="34"/>
      <c r="P34" s="34"/>
    </row>
    <row r="35" spans="1:16" ht="12.75">
      <c r="A35" s="31" t="s">
        <v>3</v>
      </c>
      <c r="C35" s="33"/>
      <c r="D35">
        <v>6159</v>
      </c>
      <c r="H35" s="1">
        <v>43503</v>
      </c>
      <c r="I35">
        <v>8.39</v>
      </c>
      <c r="J35">
        <v>8.28</v>
      </c>
      <c r="O35" s="34"/>
      <c r="P35" s="34"/>
    </row>
    <row r="36" spans="1:16" ht="12.75">
      <c r="A36" s="7">
        <v>43504</v>
      </c>
      <c r="B36" s="2">
        <v>2.1</v>
      </c>
      <c r="C36" s="33">
        <f aca="true" t="shared" si="16" ref="C36:C44">B36/100</f>
        <v>0.021</v>
      </c>
      <c r="D36">
        <v>6136</v>
      </c>
      <c r="E36">
        <f>D36-D35</f>
        <v>-23</v>
      </c>
      <c r="F36" s="34">
        <f>E36/D35</f>
        <v>-0.0037343724630621855</v>
      </c>
      <c r="H36" s="1">
        <v>43504</v>
      </c>
      <c r="I36">
        <v>8.27</v>
      </c>
      <c r="J36">
        <v>8.45</v>
      </c>
      <c r="K36">
        <f>J36-J35</f>
        <v>0.16999999999999993</v>
      </c>
      <c r="M36" s="34">
        <f t="shared" si="8"/>
        <v>0.02053140096618357</v>
      </c>
      <c r="N36">
        <v>0.32004608</v>
      </c>
      <c r="O36" s="34">
        <f t="shared" si="4"/>
        <v>0.013083861051937004</v>
      </c>
      <c r="P36" s="34">
        <f t="shared" si="5"/>
        <v>0.007447539914246565</v>
      </c>
    </row>
    <row r="37" spans="1:16" ht="12.75">
      <c r="A37" s="7">
        <v>43507</v>
      </c>
      <c r="B37" s="2">
        <v>2.06</v>
      </c>
      <c r="C37" s="33">
        <f t="shared" si="16"/>
        <v>0.0206</v>
      </c>
      <c r="D37">
        <v>6128</v>
      </c>
      <c r="E37">
        <f>D37-D36</f>
        <v>-8</v>
      </c>
      <c r="F37" s="34">
        <f aca="true" t="shared" si="17" ref="F37:F44">E37/D36</f>
        <v>-0.001303780964797914</v>
      </c>
      <c r="H37" s="1">
        <v>43507</v>
      </c>
      <c r="I37">
        <v>8.54</v>
      </c>
      <c r="J37">
        <v>8.81</v>
      </c>
      <c r="K37">
        <f aca="true" t="shared" si="18" ref="K37:K44">J37-J36</f>
        <v>0.3600000000000012</v>
      </c>
      <c r="M37" s="34">
        <f t="shared" si="8"/>
        <v>0.042603550295858134</v>
      </c>
      <c r="N37">
        <v>0.32004608</v>
      </c>
      <c r="O37" s="34">
        <f t="shared" si="4"/>
        <v>0.01358978076503781</v>
      </c>
      <c r="P37" s="34">
        <f t="shared" si="5"/>
        <v>0.029013769530820323</v>
      </c>
    </row>
    <row r="38" spans="1:16" ht="12.75">
      <c r="A38" s="8">
        <v>43508</v>
      </c>
      <c r="B38" s="2">
        <v>2.115</v>
      </c>
      <c r="C38" s="33">
        <f t="shared" si="16"/>
        <v>0.021150000000000002</v>
      </c>
      <c r="D38">
        <v>6148</v>
      </c>
      <c r="E38">
        <f aca="true" t="shared" si="19" ref="E38:E44">D38-D37</f>
        <v>20</v>
      </c>
      <c r="F38" s="34">
        <f t="shared" si="17"/>
        <v>0.0032637075718015664</v>
      </c>
      <c r="H38" s="1">
        <v>43508</v>
      </c>
      <c r="I38">
        <v>8.88</v>
      </c>
      <c r="J38">
        <v>8.97</v>
      </c>
      <c r="K38">
        <f t="shared" si="18"/>
        <v>0.16000000000000014</v>
      </c>
      <c r="M38" s="34">
        <f t="shared" si="8"/>
        <v>0.018161180476731</v>
      </c>
      <c r="N38">
        <v>0.32004608</v>
      </c>
      <c r="O38" s="34">
        <f t="shared" si="4"/>
        <v>0.015425562222621411</v>
      </c>
      <c r="P38" s="34">
        <f t="shared" si="5"/>
        <v>0.0027356182541095897</v>
      </c>
    </row>
    <row r="39" spans="1:16" s="38" customFormat="1" ht="12.75">
      <c r="A39" s="30">
        <v>43509</v>
      </c>
      <c r="B39" s="36">
        <v>2.15</v>
      </c>
      <c r="C39" s="37">
        <f t="shared" si="16"/>
        <v>0.0215</v>
      </c>
      <c r="D39" s="38">
        <v>6140</v>
      </c>
      <c r="E39" s="38">
        <f t="shared" si="19"/>
        <v>-8</v>
      </c>
      <c r="F39" s="39">
        <f t="shared" si="17"/>
        <v>-0.0013012361743656475</v>
      </c>
      <c r="H39" s="40">
        <v>43509</v>
      </c>
      <c r="I39" s="38">
        <v>9.25</v>
      </c>
      <c r="J39" s="38">
        <v>9.64</v>
      </c>
      <c r="K39" s="38">
        <f t="shared" si="18"/>
        <v>0.6699999999999999</v>
      </c>
      <c r="M39" s="39">
        <f t="shared" si="8"/>
        <v>0.07469342251950946</v>
      </c>
      <c r="N39">
        <v>0.32004608</v>
      </c>
      <c r="O39" s="39">
        <f t="shared" si="4"/>
        <v>0.014202553743240077</v>
      </c>
      <c r="P39" s="39">
        <f t="shared" si="5"/>
        <v>0.060490868776269385</v>
      </c>
    </row>
    <row r="40" spans="1:16" ht="12.75">
      <c r="A40" s="9">
        <v>43510</v>
      </c>
      <c r="B40" s="2">
        <v>2.145</v>
      </c>
      <c r="C40" s="33">
        <f t="shared" si="16"/>
        <v>0.02145</v>
      </c>
      <c r="D40">
        <v>6139</v>
      </c>
      <c r="E40">
        <f t="shared" si="19"/>
        <v>-1</v>
      </c>
      <c r="F40" s="34">
        <f t="shared" si="17"/>
        <v>-0.00016286644951140066</v>
      </c>
      <c r="H40" s="1">
        <v>43510</v>
      </c>
      <c r="I40">
        <v>9.6</v>
      </c>
      <c r="J40">
        <v>9.6</v>
      </c>
      <c r="K40">
        <f t="shared" si="18"/>
        <v>-0.040000000000000924</v>
      </c>
      <c r="M40" s="34">
        <f t="shared" si="8"/>
        <v>-0.004149377593361091</v>
      </c>
      <c r="N40">
        <v>0.32004608</v>
      </c>
      <c r="O40" s="34">
        <f t="shared" si="4"/>
        <v>0.014532886815270358</v>
      </c>
      <c r="P40" s="34">
        <f t="shared" si="5"/>
        <v>-0.01868226440863145</v>
      </c>
    </row>
    <row r="41" spans="1:16" ht="12.75">
      <c r="A41" s="10">
        <v>43511</v>
      </c>
      <c r="B41" s="2">
        <v>2.1</v>
      </c>
      <c r="C41" s="33">
        <f t="shared" si="16"/>
        <v>0.021</v>
      </c>
      <c r="D41">
        <v>6148</v>
      </c>
      <c r="E41">
        <f t="shared" si="19"/>
        <v>9</v>
      </c>
      <c r="F41" s="34">
        <f t="shared" si="17"/>
        <v>0.0014660368138133247</v>
      </c>
      <c r="H41" s="1">
        <v>43511</v>
      </c>
      <c r="I41">
        <v>9.6</v>
      </c>
      <c r="J41">
        <v>9.76</v>
      </c>
      <c r="K41">
        <f t="shared" si="18"/>
        <v>0.16000000000000014</v>
      </c>
      <c r="M41" s="34">
        <f t="shared" si="8"/>
        <v>0.016666666666666684</v>
      </c>
      <c r="N41">
        <v>0.32004608</v>
      </c>
      <c r="O41" s="34">
        <f t="shared" si="4"/>
        <v>0.014748231655396645</v>
      </c>
      <c r="P41" s="34">
        <f t="shared" si="5"/>
        <v>0.0019184350112700383</v>
      </c>
    </row>
    <row r="42" spans="1:16" ht="12.75">
      <c r="A42" s="11">
        <v>43514</v>
      </c>
      <c r="B42" s="2">
        <v>2.14</v>
      </c>
      <c r="C42" s="33">
        <f t="shared" si="16"/>
        <v>0.021400000000000002</v>
      </c>
      <c r="D42">
        <v>6170</v>
      </c>
      <c r="E42">
        <f t="shared" si="19"/>
        <v>22</v>
      </c>
      <c r="F42" s="34">
        <f t="shared" si="17"/>
        <v>0.0035783994795055302</v>
      </c>
      <c r="H42" s="1">
        <v>43514</v>
      </c>
      <c r="I42">
        <v>9.75</v>
      </c>
      <c r="J42">
        <v>9.73</v>
      </c>
      <c r="K42">
        <f t="shared" si="18"/>
        <v>-0.02999999999999936</v>
      </c>
      <c r="M42" s="34">
        <f t="shared" si="8"/>
        <v>-0.003073770491803213</v>
      </c>
      <c r="N42">
        <v>0.32004608</v>
      </c>
      <c r="O42" s="34">
        <f t="shared" si="4"/>
        <v>0.015696266614089786</v>
      </c>
      <c r="P42" s="34">
        <f t="shared" si="5"/>
        <v>-0.018770037105893</v>
      </c>
    </row>
    <row r="43" spans="1:16" ht="12.75">
      <c r="A43" s="12">
        <v>43515</v>
      </c>
      <c r="B43" s="2">
        <v>2.135</v>
      </c>
      <c r="C43" s="33">
        <f t="shared" si="16"/>
        <v>0.021349999999999997</v>
      </c>
      <c r="D43">
        <v>6184</v>
      </c>
      <c r="E43">
        <f t="shared" si="19"/>
        <v>14</v>
      </c>
      <c r="F43" s="34">
        <f t="shared" si="17"/>
        <v>0.00226904376012966</v>
      </c>
      <c r="H43" s="1">
        <v>43515</v>
      </c>
      <c r="I43">
        <v>9.75</v>
      </c>
      <c r="J43">
        <v>9.56</v>
      </c>
      <c r="K43">
        <f t="shared" si="18"/>
        <v>-0.16999999999999993</v>
      </c>
      <c r="M43" s="34">
        <f t="shared" si="8"/>
        <v>-0.01747173689619732</v>
      </c>
      <c r="N43">
        <v>0.32004608</v>
      </c>
      <c r="O43" s="34">
        <f t="shared" si="4"/>
        <v>0.015243214752777956</v>
      </c>
      <c r="P43" s="34">
        <f t="shared" si="5"/>
        <v>-0.032714951648975275</v>
      </c>
    </row>
    <row r="44" spans="1:16" ht="12.75">
      <c r="A44" s="14">
        <v>43516</v>
      </c>
      <c r="B44" s="2">
        <v>2.1</v>
      </c>
      <c r="C44" s="33">
        <f t="shared" si="16"/>
        <v>0.021</v>
      </c>
      <c r="D44">
        <v>6175</v>
      </c>
      <c r="E44">
        <f t="shared" si="19"/>
        <v>-9</v>
      </c>
      <c r="F44" s="34">
        <f t="shared" si="17"/>
        <v>-0.0014553686934023287</v>
      </c>
      <c r="H44" s="1">
        <v>43516</v>
      </c>
      <c r="I44">
        <v>9.81</v>
      </c>
      <c r="J44">
        <v>9.9</v>
      </c>
      <c r="K44">
        <f t="shared" si="18"/>
        <v>0.33999999999999986</v>
      </c>
      <c r="M44" s="34">
        <f t="shared" si="8"/>
        <v>0.03556485355648534</v>
      </c>
      <c r="N44">
        <v>0.32004608</v>
      </c>
      <c r="O44" s="34">
        <f t="shared" si="4"/>
        <v>0.013813247274721864</v>
      </c>
      <c r="P44" s="34">
        <f t="shared" si="5"/>
        <v>0.021751606281763473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2019-10-17T21:23:27Z</dcterms:created>
  <dcterms:modified xsi:type="dcterms:W3CDTF">2019-10-25T09:57:32Z</dcterms:modified>
  <cp:category/>
  <cp:version/>
  <cp:contentType/>
  <cp:contentStatus/>
</cp:coreProperties>
</file>